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20\"/>
    </mc:Choice>
  </mc:AlternateContent>
  <bookViews>
    <workbookView xWindow="0" yWindow="0" windowWidth="15360" windowHeight="8715"/>
  </bookViews>
  <sheets>
    <sheet name="2020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5" l="1"/>
  <c r="E100" i="5" s="1"/>
  <c r="D102" i="5"/>
  <c r="C102" i="5" s="1"/>
  <c r="E97" i="5"/>
  <c r="C97" i="5" s="1"/>
  <c r="D97" i="5"/>
  <c r="E94" i="5"/>
  <c r="D94" i="5"/>
  <c r="C94" i="5"/>
  <c r="E80" i="5"/>
  <c r="D80" i="5"/>
  <c r="C80" i="5"/>
  <c r="E51" i="5"/>
  <c r="D51" i="5"/>
  <c r="E45" i="5"/>
  <c r="D45" i="5"/>
  <c r="C45" i="5"/>
  <c r="E31" i="5"/>
  <c r="D31" i="5"/>
  <c r="C31" i="5"/>
  <c r="E22" i="5"/>
  <c r="C22" i="5" s="1"/>
  <c r="D22" i="5"/>
  <c r="E8" i="5"/>
  <c r="D8" i="5"/>
  <c r="C8" i="5"/>
  <c r="D100" i="5" l="1"/>
  <c r="C100" i="5" s="1"/>
  <c r="C51" i="5"/>
  <c r="D7" i="5"/>
  <c r="D126" i="5" s="1"/>
  <c r="E7" i="5"/>
  <c r="E126" i="5" s="1"/>
  <c r="E127" i="5" s="1"/>
  <c r="D127" i="5" l="1"/>
  <c r="C126" i="5"/>
  <c r="C7" i="5"/>
  <c r="C127" i="5" l="1"/>
</calcChain>
</file>

<file path=xl/connections.xml><?xml version="1.0" encoding="utf-8"?>
<connections xmlns="http://schemas.openxmlformats.org/spreadsheetml/2006/main">
  <connection id="1" keepAlive="1" name="BOOMER DWH" type="5" refreshedVersion="4" background="1" saveData="1">
    <dbPr connection="Provider=MSOLAP.5;Integrated Security=SSPI;Persist Security Info=True;Initial Catalog=DWH;Data Source=BOOMER;MDX Compatibility=1;Safety Options=2;MDX Missing Member Mode=Error;Update Isolation Level=2;Optimize Response=3;Cell Error Mode=TextValue" command="Model" commandType="1"/>
    <olapPr rowDrillCount="1000"/>
  </connection>
</connections>
</file>

<file path=xl/sharedStrings.xml><?xml version="1.0" encoding="utf-8"?>
<sst xmlns="http://schemas.openxmlformats.org/spreadsheetml/2006/main" count="249" uniqueCount="247">
  <si>
    <t>muud marjapõõsad</t>
  </si>
  <si>
    <t>köögivili väikestel pindadel</t>
  </si>
  <si>
    <t>muu köögivili</t>
  </si>
  <si>
    <t>pirnipuu</t>
  </si>
  <si>
    <t>muu heintaimede segu</t>
  </si>
  <si>
    <t>viinapuu</t>
  </si>
  <si>
    <t>kaunviljade segu</t>
  </si>
  <si>
    <t>muud viljapuud</t>
  </si>
  <si>
    <t>ploomipuu</t>
  </si>
  <si>
    <t>Katmikkultuurid</t>
  </si>
  <si>
    <t>kabatšokk</t>
  </si>
  <si>
    <t>muu kaunvili</t>
  </si>
  <si>
    <t>1.1.4</t>
  </si>
  <si>
    <t>1.5.9</t>
  </si>
  <si>
    <t>1.8</t>
  </si>
  <si>
    <t>1.6</t>
  </si>
  <si>
    <t>1.5.10</t>
  </si>
  <si>
    <t>1.5.21</t>
  </si>
  <si>
    <t>1.5.14</t>
  </si>
  <si>
    <t>1.1.7</t>
  </si>
  <si>
    <t>1.3.7</t>
  </si>
  <si>
    <t>1.4.1</t>
  </si>
  <si>
    <t>1.9</t>
  </si>
  <si>
    <t>1.2.6</t>
  </si>
  <si>
    <t>1.5.3</t>
  </si>
  <si>
    <t>1.5.16</t>
  </si>
  <si>
    <t>1.3.10</t>
  </si>
  <si>
    <t>1.5.8</t>
  </si>
  <si>
    <t>1.2.4</t>
  </si>
  <si>
    <t>1.5.13</t>
  </si>
  <si>
    <t>1.3.9</t>
  </si>
  <si>
    <t>1.5.7</t>
  </si>
  <si>
    <t>1.2.7</t>
  </si>
  <si>
    <t>1.5.22</t>
  </si>
  <si>
    <t>1.1.11</t>
  </si>
  <si>
    <t>1.5.19</t>
  </si>
  <si>
    <t>1.5.18</t>
  </si>
  <si>
    <t>5.</t>
  </si>
  <si>
    <t>1.4.2</t>
  </si>
  <si>
    <t>1.5.6</t>
  </si>
  <si>
    <t>1.2.1</t>
  </si>
  <si>
    <t>1.2.2</t>
  </si>
  <si>
    <t>1.3.6</t>
  </si>
  <si>
    <t>1.5.12</t>
  </si>
  <si>
    <t>4.</t>
  </si>
  <si>
    <t>1.5.11</t>
  </si>
  <si>
    <t>3.</t>
  </si>
  <si>
    <t>1.2.5</t>
  </si>
  <si>
    <t>1.3.11</t>
  </si>
  <si>
    <t>1.5.17</t>
  </si>
  <si>
    <t>1.5.2</t>
  </si>
  <si>
    <t>1.1.2</t>
  </si>
  <si>
    <t>1.5.15</t>
  </si>
  <si>
    <t>1.1.1</t>
  </si>
  <si>
    <t>1.1.5</t>
  </si>
  <si>
    <t>1.3.1</t>
  </si>
  <si>
    <t>1.3.2</t>
  </si>
  <si>
    <t>1.2.3</t>
  </si>
  <si>
    <t>1.4.4</t>
  </si>
  <si>
    <t>1.4.3</t>
  </si>
  <si>
    <t>1.5.5</t>
  </si>
  <si>
    <t>1.1.3</t>
  </si>
  <si>
    <t>1.1.6</t>
  </si>
  <si>
    <t>1.3.3</t>
  </si>
  <si>
    <t>1.3.4</t>
  </si>
  <si>
    <t>1.1.9</t>
  </si>
  <si>
    <t>1.1.8</t>
  </si>
  <si>
    <t>1.5.4</t>
  </si>
  <si>
    <t>1.1.10</t>
  </si>
  <si>
    <t>1.3.12</t>
  </si>
  <si>
    <t>1.5.1</t>
  </si>
  <si>
    <t>1.3.8</t>
  </si>
  <si>
    <t>1.3.5</t>
  </si>
  <si>
    <t>Üleminekuaja läbinud</t>
  </si>
  <si>
    <t>ha</t>
  </si>
  <si>
    <t>Põllumaa</t>
  </si>
  <si>
    <t xml:space="preserve">Teravili </t>
  </si>
  <si>
    <t>suvinisu</t>
  </si>
  <si>
    <t>speltanisu</t>
  </si>
  <si>
    <t>talinisu</t>
  </si>
  <si>
    <t>rukis</t>
  </si>
  <si>
    <t>suvioder</t>
  </si>
  <si>
    <t>talioder</t>
  </si>
  <si>
    <t>kaer</t>
  </si>
  <si>
    <t>teraviljade segu</t>
  </si>
  <si>
    <t>tatar</t>
  </si>
  <si>
    <t>Kaunvili</t>
  </si>
  <si>
    <t>põldhernes</t>
  </si>
  <si>
    <t>põlduba</t>
  </si>
  <si>
    <t>suvivikk</t>
  </si>
  <si>
    <t>lääts</t>
  </si>
  <si>
    <t>segavili/segatis</t>
  </si>
  <si>
    <t>Tehnilised kultuurid</t>
  </si>
  <si>
    <t>suviraps</t>
  </si>
  <si>
    <t>suvirüps</t>
  </si>
  <si>
    <t>taliraps</t>
  </si>
  <si>
    <t>talirüps</t>
  </si>
  <si>
    <t>õlilina</t>
  </si>
  <si>
    <t>harilik kanep</t>
  </si>
  <si>
    <t>köömen</t>
  </si>
  <si>
    <t>sojauba</t>
  </si>
  <si>
    <t>tuder</t>
  </si>
  <si>
    <t xml:space="preserve">Rühvelkultuurid </t>
  </si>
  <si>
    <t>kartul</t>
  </si>
  <si>
    <t>poolsuhkrupeet</t>
  </si>
  <si>
    <t>söödapeet</t>
  </si>
  <si>
    <t>söödakapsas</t>
  </si>
  <si>
    <t>Avamaa köögivili</t>
  </si>
  <si>
    <t>valge peakapsas</t>
  </si>
  <si>
    <t>kurk</t>
  </si>
  <si>
    <t>tomat</t>
  </si>
  <si>
    <t>porgand</t>
  </si>
  <si>
    <t>küüslauk</t>
  </si>
  <si>
    <t>aedhernes</t>
  </si>
  <si>
    <t>aeduba</t>
  </si>
  <si>
    <t>rabarber</t>
  </si>
  <si>
    <t>maapirn</t>
  </si>
  <si>
    <t>suhkrumais</t>
  </si>
  <si>
    <t>kõrvits</t>
  </si>
  <si>
    <t>spargel</t>
  </si>
  <si>
    <t>Maasikad</t>
  </si>
  <si>
    <t>Lühiajaline rohumaa</t>
  </si>
  <si>
    <t>ristik</t>
  </si>
  <si>
    <t>lutsern</t>
  </si>
  <si>
    <t>mesikas</t>
  </si>
  <si>
    <t>nõiahammas</t>
  </si>
  <si>
    <t>ida-kitsehernes</t>
  </si>
  <si>
    <t>liblikõieliste ja muude põllumajanduskultuuride segu</t>
  </si>
  <si>
    <t>kõrreliste rohumaa</t>
  </si>
  <si>
    <t>keerispea</t>
  </si>
  <si>
    <t>astelpaju</t>
  </si>
  <si>
    <t>must sõstar</t>
  </si>
  <si>
    <t>aroonia</t>
  </si>
  <si>
    <t>vaarikas</t>
  </si>
  <si>
    <t>karusmari</t>
  </si>
  <si>
    <t>jõhvikas</t>
  </si>
  <si>
    <t>mustikas</t>
  </si>
  <si>
    <t>ebaküdoonia</t>
  </si>
  <si>
    <t>valge sinep</t>
  </si>
  <si>
    <t>ravim- ja maitsetaimed</t>
  </si>
  <si>
    <t>1.3</t>
  </si>
  <si>
    <t>Puukoolid</t>
  </si>
  <si>
    <t>Viljapuu- ja marjaaiad</t>
  </si>
  <si>
    <t>Püsikultuurid</t>
  </si>
  <si>
    <t>Kesa</t>
  </si>
  <si>
    <t>Püsirohumaa</t>
  </si>
  <si>
    <t>pikaajaline kultuurrohumaa (rohttaimed)</t>
  </si>
  <si>
    <t>poollooduslikud kooslused</t>
  </si>
  <si>
    <t>1.</t>
  </si>
  <si>
    <t>1.1</t>
  </si>
  <si>
    <t>1.2</t>
  </si>
  <si>
    <t>1.4</t>
  </si>
  <si>
    <t>1.5</t>
  </si>
  <si>
    <t>1.5.20</t>
  </si>
  <si>
    <t>1.7</t>
  </si>
  <si>
    <t>muud liblikõielised</t>
  </si>
  <si>
    <t>liblikõieliste ja kõrreliste segu</t>
  </si>
  <si>
    <t>mustkesa</t>
  </si>
  <si>
    <t>sööti jäetud maa</t>
  </si>
  <si>
    <t>1.9.1</t>
  </si>
  <si>
    <t>1.9.2</t>
  </si>
  <si>
    <t>õunapuu</t>
  </si>
  <si>
    <t>2.</t>
  </si>
  <si>
    <t>2.1</t>
  </si>
  <si>
    <t>2.2</t>
  </si>
  <si>
    <t>3.1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</si>
  <si>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</si>
  <si>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</si>
  <si>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</si>
  <si>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</si>
  <si>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</si>
  <si>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</si>
  <si>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</si>
  <si>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</si>
  <si>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</si>
  <si>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</si>
  <si>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</si>
  <si>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</si>
  <si>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</si>
  <si>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</si>
  <si>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</si>
  <si>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</si>
  <si>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</si>
  <si>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</si>
  <si>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KOKKU</t>
  </si>
  <si>
    <t>sealhulgas</t>
  </si>
  <si>
    <t>Ülemineku ajal</t>
  </si>
  <si>
    <t>viljapuu- ja marjaaiad väikestel pindadel</t>
  </si>
  <si>
    <t>talitritikale</t>
  </si>
  <si>
    <t>mais</t>
  </si>
  <si>
    <t>1.1.12</t>
  </si>
  <si>
    <t>humal</t>
  </si>
  <si>
    <t>punapeet</t>
  </si>
  <si>
    <t>harilik sibul</t>
  </si>
  <si>
    <t>kaalikas</t>
  </si>
  <si>
    <t>esparsett</t>
  </si>
  <si>
    <t>üheaastane raihein jm üheaastased heintaimed</t>
  </si>
  <si>
    <t>hapu kirsipuu sh murelipuu</t>
  </si>
  <si>
    <t>magus kirsipuu</t>
  </si>
  <si>
    <t>punane sõstar</t>
  </si>
  <si>
    <t>valge sõstar</t>
  </si>
  <si>
    <t>söödav kuslapuu</t>
  </si>
  <si>
    <t>3.2.18</t>
  </si>
  <si>
    <t>3.2.19</t>
  </si>
  <si>
    <t>3.2.20</t>
  </si>
  <si>
    <t>Maa kokku (põllumajandusmaa+mittepõllumajandusmaa)</t>
  </si>
  <si>
    <t>Karjatamine väljaspool põllumajandusmaad</t>
  </si>
  <si>
    <t>Seenekasvatus väljaspool põllumajandusmaad</t>
  </si>
  <si>
    <t xml:space="preserve">          sellest põllumajandusmaa</t>
  </si>
  <si>
    <t>suvitritikale</t>
  </si>
  <si>
    <t>1.1.13</t>
  </si>
  <si>
    <t>maguslupiin</t>
  </si>
  <si>
    <t>1.2.8</t>
  </si>
  <si>
    <t>moon (magun)</t>
  </si>
  <si>
    <t>1.3.13</t>
  </si>
  <si>
    <t>1.4.5</t>
  </si>
  <si>
    <t>muud rühvelkultuurid</t>
  </si>
  <si>
    <t>paprika</t>
  </si>
  <si>
    <t>pastinaak</t>
  </si>
  <si>
    <t>Lilled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</si>
  <si>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</si>
  <si>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</si>
  <si>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</si>
  <si>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</si>
  <si>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</si>
  <si>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</si>
  <si>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</si>
  <si>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</si>
  <si>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</si>
  <si>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1.9.12</t>
  </si>
  <si>
    <t>1.9.13</t>
  </si>
  <si>
    <t>1.10</t>
  </si>
  <si>
    <t>1.10.1</t>
  </si>
  <si>
    <t>1.10.2</t>
  </si>
  <si>
    <t>sorgo</t>
  </si>
  <si>
    <t>naeris</t>
  </si>
  <si>
    <t>lehtsalat</t>
  </si>
  <si>
    <t>salat</t>
  </si>
  <si>
    <t>redis</t>
  </si>
  <si>
    <t>melon</t>
  </si>
  <si>
    <t>1.5.23</t>
  </si>
  <si>
    <t>1.5.24</t>
  </si>
  <si>
    <t>1.5.25</t>
  </si>
  <si>
    <t>kurdlehine kibuvits</t>
  </si>
  <si>
    <t>3.2.21</t>
  </si>
  <si>
    <t>Mahepõllumajanduslik taimekasvatus 2020 (vabariik kokku)</t>
  </si>
  <si>
    <t>Mahepõllumajanduse registri seisuga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</si>
</sst>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1" fillId="2" borderId="1" xfId="0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0" fontId="5" fillId="0" borderId="3" xfId="0" applyFont="1" applyBorder="1" applyAlignment="1">
      <alignment horizontal="center"/>
    </xf>
    <xf numFmtId="49" fontId="1" fillId="2" borderId="1" xfId="0" applyNumberFormat="1" applyFont="1" applyFill="1" applyBorder="1"/>
    <xf numFmtId="0" fontId="6" fillId="0" borderId="0" xfId="0" applyFont="1"/>
    <xf numFmtId="2" fontId="1" fillId="2" borderId="1" xfId="0" applyNumberFormat="1" applyFont="1" applyFill="1" applyBorder="1"/>
    <xf numFmtId="2" fontId="1" fillId="3" borderId="1" xfId="0" applyNumberFormat="1" applyFont="1" applyFill="1" applyBorder="1"/>
    <xf numFmtId="0" fontId="1" fillId="4" borderId="4" xfId="0" applyFont="1" applyFill="1" applyBorder="1"/>
    <xf numFmtId="0" fontId="1" fillId="4" borderId="12" xfId="0" applyFont="1" applyFill="1" applyBorder="1"/>
    <xf numFmtId="2" fontId="1" fillId="4" borderId="12" xfId="0" applyNumberFormat="1" applyFont="1" applyFill="1" applyBorder="1"/>
    <xf numFmtId="2" fontId="1" fillId="4" borderId="5" xfId="0" applyNumberFormat="1" applyFont="1" applyFill="1" applyBorder="1"/>
    <xf numFmtId="0" fontId="3" fillId="4" borderId="10" xfId="0" applyFont="1" applyFill="1" applyBorder="1"/>
    <xf numFmtId="0" fontId="1" fillId="4" borderId="13" xfId="0" applyFont="1" applyFill="1" applyBorder="1"/>
    <xf numFmtId="2" fontId="1" fillId="4" borderId="13" xfId="0" applyNumberFormat="1" applyFont="1" applyFill="1" applyBorder="1"/>
    <xf numFmtId="2" fontId="1" fillId="4" borderId="9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0" fillId="0" borderId="1" xfId="0" applyNumberFormat="1" applyFill="1" applyBorder="1"/>
    <xf numFmtId="49" fontId="7" fillId="0" borderId="1" xfId="0" applyNumberFormat="1" applyFont="1" applyBorder="1"/>
    <xf numFmtId="0" fontId="7" fillId="0" borderId="1" xfId="0" applyFont="1" applyBorder="1"/>
    <xf numFmtId="0" fontId="0" fillId="0" borderId="1" xfId="0" applyFill="1" applyBorder="1"/>
    <xf numFmtId="0" fontId="4" fillId="2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66FFFF"/>
      <color rgb="FF99FFCC"/>
      <color rgb="FFFFFFCC"/>
      <color rgb="FFCCFF33"/>
      <color rgb="FFFFFF66"/>
      <color rgb="FFFFFF99"/>
      <color rgb="FF99FF99"/>
      <color rgb="FF66FF99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activeCell="G107" sqref="G107"/>
    </sheetView>
  </sheetViews>
  <sheetFormatPr defaultRowHeight="15" x14ac:dyDescent="0.25"/>
  <cols>
    <col min="2" max="2" width="53.42578125" bestFit="1" customWidth="1"/>
    <col min="3" max="3" width="9.5703125" bestFit="1" customWidth="1"/>
    <col min="4" max="4" width="8.5703125" bestFit="1" customWidth="1"/>
    <col min="5" max="5" width="9.5703125" bestFit="1" customWidth="1"/>
  </cols>
  <sheetData>
    <row r="1" spans="1:5" ht="18.75" x14ac:dyDescent="0.3">
      <c r="A1" s="11" t="s">
        <v>245</v>
      </c>
    </row>
    <row r="2" spans="1:5" x14ac:dyDescent="0.25">
      <c r="A2" s="1" t="s">
        <v>246</v>
      </c>
    </row>
    <row r="4" spans="1:5" ht="15" customHeight="1" x14ac:dyDescent="0.25">
      <c r="A4" s="25"/>
      <c r="B4" s="26"/>
      <c r="C4" s="31" t="s">
        <v>184</v>
      </c>
      <c r="D4" s="33" t="s">
        <v>185</v>
      </c>
      <c r="E4" s="34"/>
    </row>
    <row r="5" spans="1:5" ht="77.25" customHeight="1" x14ac:dyDescent="0.25">
      <c r="A5" s="27"/>
      <c r="B5" s="28"/>
      <c r="C5" s="32"/>
      <c r="D5" s="2" t="s">
        <v>186</v>
      </c>
      <c r="E5" s="2" t="s">
        <v>73</v>
      </c>
    </row>
    <row r="6" spans="1:5" x14ac:dyDescent="0.25">
      <c r="A6" s="29"/>
      <c r="B6" s="30"/>
      <c r="C6" s="9" t="s">
        <v>74</v>
      </c>
      <c r="D6" s="3" t="s">
        <v>74</v>
      </c>
      <c r="E6" s="3" t="s">
        <v>74</v>
      </c>
    </row>
    <row r="7" spans="1:5" x14ac:dyDescent="0.25">
      <c r="A7" s="6" t="s">
        <v>148</v>
      </c>
      <c r="B7" s="6" t="s">
        <v>75</v>
      </c>
      <c r="C7" s="12">
        <f>D7+E7</f>
        <v>124377.80000000003</v>
      </c>
      <c r="D7" s="12">
        <f>D8+D22+D31+D45+D51+D77+D78+D79+D80+D94</f>
        <v>12465.480000000001</v>
      </c>
      <c r="E7" s="12">
        <f>E8+E22+E31+E45+E51+E77+E78+E79+E80+E94</f>
        <v>111912.32000000004</v>
      </c>
    </row>
    <row r="8" spans="1:5" x14ac:dyDescent="0.25">
      <c r="A8" s="7" t="s">
        <v>149</v>
      </c>
      <c r="B8" s="8" t="s">
        <v>76</v>
      </c>
      <c r="C8" s="13">
        <f>D8+E8</f>
        <v>53149.759999999995</v>
      </c>
      <c r="D8" s="13">
        <f>SUM(D9:D21)</f>
        <v>4580.0600000000004</v>
      </c>
      <c r="E8" s="13">
        <f>SUM(E9:E21)</f>
        <v>48569.7</v>
      </c>
    </row>
    <row r="9" spans="1:5" x14ac:dyDescent="0.25">
      <c r="A9" s="22" t="s">
        <v>53</v>
      </c>
      <c r="B9" s="22" t="s">
        <v>79</v>
      </c>
      <c r="C9" s="24">
        <v>4919.6100000000033</v>
      </c>
      <c r="D9" s="24">
        <v>542.92999999999995</v>
      </c>
      <c r="E9" s="24">
        <v>4376.6800000000039</v>
      </c>
    </row>
    <row r="10" spans="1:5" x14ac:dyDescent="0.25">
      <c r="A10" s="22" t="s">
        <v>51</v>
      </c>
      <c r="B10" s="22" t="s">
        <v>77</v>
      </c>
      <c r="C10" s="24">
        <v>5643.5700000000043</v>
      </c>
      <c r="D10" s="24">
        <v>560.18999999999994</v>
      </c>
      <c r="E10" s="24">
        <v>5083.3800000000047</v>
      </c>
    </row>
    <row r="11" spans="1:5" x14ac:dyDescent="0.25">
      <c r="A11" s="22" t="s">
        <v>61</v>
      </c>
      <c r="B11" s="22" t="s">
        <v>78</v>
      </c>
      <c r="C11" s="24">
        <v>268.02</v>
      </c>
      <c r="D11" s="24">
        <v>17.029999999999998</v>
      </c>
      <c r="E11" s="24">
        <v>250.98999999999998</v>
      </c>
    </row>
    <row r="12" spans="1:5" x14ac:dyDescent="0.25">
      <c r="A12" s="22" t="s">
        <v>12</v>
      </c>
      <c r="B12" s="22" t="s">
        <v>80</v>
      </c>
      <c r="C12" s="24">
        <v>7963.91</v>
      </c>
      <c r="D12" s="24">
        <v>758.7700000000001</v>
      </c>
      <c r="E12" s="24">
        <v>7205.1399999999994</v>
      </c>
    </row>
    <row r="13" spans="1:5" x14ac:dyDescent="0.25">
      <c r="A13" s="22" t="s">
        <v>54</v>
      </c>
      <c r="B13" s="22" t="s">
        <v>82</v>
      </c>
      <c r="C13" s="24">
        <v>251.57000000000008</v>
      </c>
      <c r="D13" s="24">
        <v>31.490000000000002</v>
      </c>
      <c r="E13" s="24">
        <v>220.08000000000007</v>
      </c>
    </row>
    <row r="14" spans="1:5" x14ac:dyDescent="0.25">
      <c r="A14" s="22" t="s">
        <v>62</v>
      </c>
      <c r="B14" s="22" t="s">
        <v>81</v>
      </c>
      <c r="C14" s="24">
        <v>3461.4199999999978</v>
      </c>
      <c r="D14" s="24">
        <v>455.28</v>
      </c>
      <c r="E14" s="24">
        <v>3006.1399999999976</v>
      </c>
    </row>
    <row r="15" spans="1:5" x14ac:dyDescent="0.25">
      <c r="A15" s="22" t="s">
        <v>19</v>
      </c>
      <c r="B15" s="22" t="s">
        <v>83</v>
      </c>
      <c r="C15" s="24">
        <v>27253.819999999985</v>
      </c>
      <c r="D15" s="24">
        <v>1898.2200000000007</v>
      </c>
      <c r="E15" s="24">
        <v>25355.599999999988</v>
      </c>
    </row>
    <row r="16" spans="1:5" x14ac:dyDescent="0.25">
      <c r="A16" s="22" t="s">
        <v>66</v>
      </c>
      <c r="B16" s="22" t="s">
        <v>85</v>
      </c>
      <c r="C16" s="24">
        <v>2760.6700000000005</v>
      </c>
      <c r="D16" s="24">
        <v>209.13</v>
      </c>
      <c r="E16" s="24">
        <v>2551.5400000000004</v>
      </c>
    </row>
    <row r="17" spans="1:5" x14ac:dyDescent="0.25">
      <c r="A17" s="22" t="s">
        <v>65</v>
      </c>
      <c r="B17" s="22" t="s">
        <v>188</v>
      </c>
      <c r="C17" s="24">
        <v>46.250000000000007</v>
      </c>
      <c r="D17" s="24">
        <v>6.03</v>
      </c>
      <c r="E17" s="24">
        <v>40.220000000000006</v>
      </c>
    </row>
    <row r="18" spans="1:5" x14ac:dyDescent="0.25">
      <c r="A18" s="22" t="s">
        <v>68</v>
      </c>
      <c r="B18" s="22" t="s">
        <v>209</v>
      </c>
      <c r="C18" s="24">
        <v>276.35000000000002</v>
      </c>
      <c r="D18" s="24">
        <v>76.84</v>
      </c>
      <c r="E18" s="24">
        <v>199.51</v>
      </c>
    </row>
    <row r="19" spans="1:5" x14ac:dyDescent="0.25">
      <c r="A19" s="22" t="s">
        <v>34</v>
      </c>
      <c r="B19" s="22" t="s">
        <v>84</v>
      </c>
      <c r="C19" s="24">
        <v>239.11999999999995</v>
      </c>
      <c r="D19" s="24">
        <v>0.2</v>
      </c>
      <c r="E19" s="24">
        <v>238.91999999999996</v>
      </c>
    </row>
    <row r="20" spans="1:5" x14ac:dyDescent="0.25">
      <c r="A20" s="22" t="s">
        <v>190</v>
      </c>
      <c r="B20" s="22" t="s">
        <v>189</v>
      </c>
      <c r="C20" s="24">
        <v>25.03</v>
      </c>
      <c r="D20" s="24">
        <v>23.95</v>
      </c>
      <c r="E20" s="24">
        <v>1.08</v>
      </c>
    </row>
    <row r="21" spans="1:5" x14ac:dyDescent="0.25">
      <c r="A21" s="22" t="s">
        <v>210</v>
      </c>
      <c r="B21" s="22" t="s">
        <v>234</v>
      </c>
      <c r="C21" s="24">
        <v>40.42</v>
      </c>
      <c r="D21" s="35">
        <v>0</v>
      </c>
      <c r="E21" s="24">
        <v>40.42</v>
      </c>
    </row>
    <row r="22" spans="1:5" x14ac:dyDescent="0.25">
      <c r="A22" s="7" t="s">
        <v>150</v>
      </c>
      <c r="B22" s="8" t="s">
        <v>86</v>
      </c>
      <c r="C22" s="13">
        <f>D22+E22</f>
        <v>9476.73</v>
      </c>
      <c r="D22" s="13">
        <f>SUM(D23:D30)</f>
        <v>1407.79</v>
      </c>
      <c r="E22" s="13">
        <f>SUM(E23:E30)</f>
        <v>8068.94</v>
      </c>
    </row>
    <row r="23" spans="1:5" x14ac:dyDescent="0.25">
      <c r="A23" s="22" t="s">
        <v>40</v>
      </c>
      <c r="B23" s="22" t="s">
        <v>87</v>
      </c>
      <c r="C23" s="24">
        <v>7477.889999999994</v>
      </c>
      <c r="D23" s="24">
        <v>1137.4000000000001</v>
      </c>
      <c r="E23" s="24">
        <v>6340.49</v>
      </c>
    </row>
    <row r="24" spans="1:5" x14ac:dyDescent="0.25">
      <c r="A24" s="22" t="s">
        <v>41</v>
      </c>
      <c r="B24" s="22" t="s">
        <v>88</v>
      </c>
      <c r="C24" s="24">
        <v>1760.9499999999998</v>
      </c>
      <c r="D24" s="24">
        <v>233.05</v>
      </c>
      <c r="E24" s="24">
        <v>1527.8999999999999</v>
      </c>
    </row>
    <row r="25" spans="1:5" x14ac:dyDescent="0.25">
      <c r="A25" s="22" t="s">
        <v>57</v>
      </c>
      <c r="B25" s="22" t="s">
        <v>211</v>
      </c>
      <c r="C25" s="24">
        <v>1</v>
      </c>
      <c r="D25" s="24">
        <v>0</v>
      </c>
      <c r="E25" s="24">
        <v>1</v>
      </c>
    </row>
    <row r="26" spans="1:5" x14ac:dyDescent="0.25">
      <c r="A26" s="22" t="s">
        <v>28</v>
      </c>
      <c r="B26" s="22" t="s">
        <v>89</v>
      </c>
      <c r="C26" s="24">
        <v>31.65</v>
      </c>
      <c r="D26" s="24">
        <v>0</v>
      </c>
      <c r="E26" s="24">
        <v>31.65</v>
      </c>
    </row>
    <row r="27" spans="1:5" x14ac:dyDescent="0.25">
      <c r="A27" s="22" t="s">
        <v>47</v>
      </c>
      <c r="B27" s="22" t="s">
        <v>90</v>
      </c>
      <c r="C27" s="24">
        <v>3.51</v>
      </c>
      <c r="D27" s="24">
        <v>0</v>
      </c>
      <c r="E27" s="24">
        <v>3.51</v>
      </c>
    </row>
    <row r="28" spans="1:5" x14ac:dyDescent="0.25">
      <c r="A28" s="22" t="s">
        <v>23</v>
      </c>
      <c r="B28" s="22" t="s">
        <v>91</v>
      </c>
      <c r="C28" s="24">
        <v>198.17</v>
      </c>
      <c r="D28" s="24">
        <v>37.340000000000003</v>
      </c>
      <c r="E28" s="24">
        <v>160.82999999999998</v>
      </c>
    </row>
    <row r="29" spans="1:5" x14ac:dyDescent="0.25">
      <c r="A29" s="22" t="s">
        <v>32</v>
      </c>
      <c r="B29" s="22" t="s">
        <v>6</v>
      </c>
      <c r="C29" s="24">
        <v>3.43</v>
      </c>
      <c r="D29" s="24">
        <v>0</v>
      </c>
      <c r="E29" s="24">
        <v>3.43</v>
      </c>
    </row>
    <row r="30" spans="1:5" x14ac:dyDescent="0.25">
      <c r="A30" s="22" t="s">
        <v>212</v>
      </c>
      <c r="B30" s="22" t="s">
        <v>11</v>
      </c>
      <c r="C30" s="24">
        <v>0.13</v>
      </c>
      <c r="D30" s="24">
        <v>0</v>
      </c>
      <c r="E30" s="24">
        <v>0.13</v>
      </c>
    </row>
    <row r="31" spans="1:5" x14ac:dyDescent="0.25">
      <c r="A31" s="7" t="s">
        <v>140</v>
      </c>
      <c r="B31" s="8" t="s">
        <v>92</v>
      </c>
      <c r="C31" s="13">
        <f>D31+E31</f>
        <v>12492.140000000001</v>
      </c>
      <c r="D31" s="13">
        <f>SUM(D32:D44)</f>
        <v>817.22</v>
      </c>
      <c r="E31" s="13">
        <f>SUM(E32:E44)</f>
        <v>11674.920000000002</v>
      </c>
    </row>
    <row r="32" spans="1:5" x14ac:dyDescent="0.25">
      <c r="A32" s="22" t="s">
        <v>55</v>
      </c>
      <c r="B32" s="22" t="s">
        <v>95</v>
      </c>
      <c r="C32" s="24">
        <v>145.21</v>
      </c>
      <c r="D32" s="24">
        <v>0.80999999999999994</v>
      </c>
      <c r="E32" s="24">
        <v>144.4</v>
      </c>
    </row>
    <row r="33" spans="1:5" x14ac:dyDescent="0.25">
      <c r="A33" s="22" t="s">
        <v>56</v>
      </c>
      <c r="B33" s="22" t="s">
        <v>93</v>
      </c>
      <c r="C33" s="24">
        <v>278.91000000000008</v>
      </c>
      <c r="D33" s="24">
        <v>0.22</v>
      </c>
      <c r="E33" s="24">
        <v>278.69000000000005</v>
      </c>
    </row>
    <row r="34" spans="1:5" x14ac:dyDescent="0.25">
      <c r="A34" s="22" t="s">
        <v>63</v>
      </c>
      <c r="B34" s="22" t="s">
        <v>96</v>
      </c>
      <c r="C34" s="24">
        <v>4667.8700000000017</v>
      </c>
      <c r="D34" s="24">
        <v>192.19</v>
      </c>
      <c r="E34" s="24">
        <v>4475.6800000000021</v>
      </c>
    </row>
    <row r="35" spans="1:5" x14ac:dyDescent="0.25">
      <c r="A35" s="22" t="s">
        <v>64</v>
      </c>
      <c r="B35" s="22" t="s">
        <v>94</v>
      </c>
      <c r="C35" s="24">
        <v>320.09000000000003</v>
      </c>
      <c r="D35" s="24">
        <v>9.75</v>
      </c>
      <c r="E35" s="24">
        <v>310.34000000000003</v>
      </c>
    </row>
    <row r="36" spans="1:5" x14ac:dyDescent="0.25">
      <c r="A36" s="22" t="s">
        <v>72</v>
      </c>
      <c r="B36" s="22" t="s">
        <v>97</v>
      </c>
      <c r="C36" s="24">
        <v>9.0299999999999994</v>
      </c>
      <c r="D36" s="24">
        <v>0</v>
      </c>
      <c r="E36" s="24">
        <v>9.0299999999999994</v>
      </c>
    </row>
    <row r="37" spans="1:5" x14ac:dyDescent="0.25">
      <c r="A37" s="36" t="s">
        <v>42</v>
      </c>
      <c r="B37" s="37" t="s">
        <v>138</v>
      </c>
      <c r="C37" s="24">
        <v>212.90999999999997</v>
      </c>
      <c r="D37" s="24">
        <v>15.95</v>
      </c>
      <c r="E37" s="24">
        <v>196.95999999999998</v>
      </c>
    </row>
    <row r="38" spans="1:5" x14ac:dyDescent="0.25">
      <c r="A38" s="36" t="s">
        <v>20</v>
      </c>
      <c r="B38" s="37" t="s">
        <v>101</v>
      </c>
      <c r="C38" s="24">
        <v>4.09</v>
      </c>
      <c r="D38" s="24">
        <v>0</v>
      </c>
      <c r="E38" s="24">
        <v>4.09</v>
      </c>
    </row>
    <row r="39" spans="1:5" x14ac:dyDescent="0.25">
      <c r="A39" s="36" t="s">
        <v>71</v>
      </c>
      <c r="B39" s="37" t="s">
        <v>98</v>
      </c>
      <c r="C39" s="24">
        <v>4089</v>
      </c>
      <c r="D39" s="24">
        <v>356.17</v>
      </c>
      <c r="E39" s="24">
        <v>3732.83</v>
      </c>
    </row>
    <row r="40" spans="1:5" x14ac:dyDescent="0.25">
      <c r="A40" s="36" t="s">
        <v>30</v>
      </c>
      <c r="B40" s="37" t="s">
        <v>100</v>
      </c>
      <c r="C40" s="24">
        <v>5.2299999999999995</v>
      </c>
      <c r="D40" s="24">
        <v>0</v>
      </c>
      <c r="E40" s="24">
        <v>5.2299999999999995</v>
      </c>
    </row>
    <row r="41" spans="1:5" x14ac:dyDescent="0.25">
      <c r="A41" s="36" t="s">
        <v>26</v>
      </c>
      <c r="B41" s="37" t="s">
        <v>139</v>
      </c>
      <c r="C41" s="24">
        <v>2655.3599999999988</v>
      </c>
      <c r="D41" s="24">
        <v>242.12999999999997</v>
      </c>
      <c r="E41" s="24">
        <v>2413.2299999999996</v>
      </c>
    </row>
    <row r="42" spans="1:5" x14ac:dyDescent="0.25">
      <c r="A42" s="36" t="s">
        <v>48</v>
      </c>
      <c r="B42" s="37" t="s">
        <v>213</v>
      </c>
      <c r="C42" s="24">
        <v>0.02</v>
      </c>
      <c r="D42" s="24">
        <v>0</v>
      </c>
      <c r="E42" s="24">
        <v>0.02</v>
      </c>
    </row>
    <row r="43" spans="1:5" x14ac:dyDescent="0.25">
      <c r="A43" s="36" t="s">
        <v>69</v>
      </c>
      <c r="B43" s="37" t="s">
        <v>99</v>
      </c>
      <c r="C43" s="24">
        <v>104.28</v>
      </c>
      <c r="D43" s="24">
        <v>0</v>
      </c>
      <c r="E43" s="24">
        <v>104.28</v>
      </c>
    </row>
    <row r="44" spans="1:5" x14ac:dyDescent="0.25">
      <c r="A44" s="36" t="s">
        <v>214</v>
      </c>
      <c r="B44" s="37" t="s">
        <v>191</v>
      </c>
      <c r="C44" s="24">
        <v>0.14000000000000001</v>
      </c>
      <c r="D44" s="24">
        <v>0</v>
      </c>
      <c r="E44" s="24">
        <v>0.14000000000000001</v>
      </c>
    </row>
    <row r="45" spans="1:5" x14ac:dyDescent="0.25">
      <c r="A45" s="7" t="s">
        <v>151</v>
      </c>
      <c r="B45" s="8" t="s">
        <v>102</v>
      </c>
      <c r="C45" s="13">
        <f>D45+E45</f>
        <v>385.78999999999996</v>
      </c>
      <c r="D45" s="13">
        <f>SUM(D46:D50)</f>
        <v>33.409999999999997</v>
      </c>
      <c r="E45" s="13">
        <f>SUM(E46:E50)</f>
        <v>352.38</v>
      </c>
    </row>
    <row r="46" spans="1:5" x14ac:dyDescent="0.25">
      <c r="A46" s="22" t="s">
        <v>21</v>
      </c>
      <c r="B46" s="22" t="s">
        <v>103</v>
      </c>
      <c r="C46" s="24">
        <v>157.63999999999999</v>
      </c>
      <c r="D46" s="24">
        <v>11.679999999999998</v>
      </c>
      <c r="E46" s="24">
        <v>145.96</v>
      </c>
    </row>
    <row r="47" spans="1:5" x14ac:dyDescent="0.25">
      <c r="A47" s="22" t="s">
        <v>38</v>
      </c>
      <c r="B47" s="22" t="s">
        <v>104</v>
      </c>
      <c r="C47" s="24">
        <v>0.71</v>
      </c>
      <c r="D47" s="24">
        <v>0</v>
      </c>
      <c r="E47" s="24">
        <v>0.71</v>
      </c>
    </row>
    <row r="48" spans="1:5" x14ac:dyDescent="0.25">
      <c r="A48" s="22" t="s">
        <v>59</v>
      </c>
      <c r="B48" s="22" t="s">
        <v>105</v>
      </c>
      <c r="C48" s="24">
        <v>0.39</v>
      </c>
      <c r="D48" s="24">
        <v>0</v>
      </c>
      <c r="E48" s="24">
        <v>0.39</v>
      </c>
    </row>
    <row r="49" spans="1:5" x14ac:dyDescent="0.25">
      <c r="A49" s="22" t="s">
        <v>58</v>
      </c>
      <c r="B49" s="22" t="s">
        <v>106</v>
      </c>
      <c r="C49" s="24">
        <v>92.039999999999992</v>
      </c>
      <c r="D49" s="24">
        <v>4.07</v>
      </c>
      <c r="E49" s="24">
        <v>87.969999999999985</v>
      </c>
    </row>
    <row r="50" spans="1:5" x14ac:dyDescent="0.25">
      <c r="A50" s="22" t="s">
        <v>215</v>
      </c>
      <c r="B50" s="22" t="s">
        <v>216</v>
      </c>
      <c r="C50" s="24">
        <v>135.01000000000002</v>
      </c>
      <c r="D50" s="24">
        <v>17.66</v>
      </c>
      <c r="E50" s="24">
        <v>117.35000000000001</v>
      </c>
    </row>
    <row r="51" spans="1:5" x14ac:dyDescent="0.25">
      <c r="A51" s="7" t="s">
        <v>152</v>
      </c>
      <c r="B51" s="8" t="s">
        <v>107</v>
      </c>
      <c r="C51" s="13">
        <f t="shared" ref="C51" si="0">D51+E51</f>
        <v>198.44000000000003</v>
      </c>
      <c r="D51" s="13">
        <f>SUM(D52:D76)</f>
        <v>31.59</v>
      </c>
      <c r="E51" s="13">
        <f>SUM(E52:E76)</f>
        <v>166.85000000000002</v>
      </c>
    </row>
    <row r="52" spans="1:5" x14ac:dyDescent="0.25">
      <c r="A52" s="22" t="s">
        <v>70</v>
      </c>
      <c r="B52" s="5" t="s">
        <v>108</v>
      </c>
      <c r="C52" s="24">
        <v>1.41</v>
      </c>
      <c r="D52" s="24">
        <v>0</v>
      </c>
      <c r="E52" s="24">
        <v>1.41</v>
      </c>
    </row>
    <row r="53" spans="1:5" x14ac:dyDescent="0.25">
      <c r="A53" s="23" t="s">
        <v>50</v>
      </c>
      <c r="B53" s="5" t="s">
        <v>109</v>
      </c>
      <c r="C53" s="24">
        <v>0.10999999999999999</v>
      </c>
      <c r="D53" s="24">
        <v>0</v>
      </c>
      <c r="E53" s="24">
        <v>0.10999999999999999</v>
      </c>
    </row>
    <row r="54" spans="1:5" x14ac:dyDescent="0.25">
      <c r="A54" s="23" t="s">
        <v>24</v>
      </c>
      <c r="B54" s="5" t="s">
        <v>217</v>
      </c>
      <c r="C54" s="24">
        <v>0.03</v>
      </c>
      <c r="D54" s="24">
        <v>0</v>
      </c>
      <c r="E54" s="24">
        <v>0.03</v>
      </c>
    </row>
    <row r="55" spans="1:5" x14ac:dyDescent="0.25">
      <c r="A55" s="23" t="s">
        <v>67</v>
      </c>
      <c r="B55" s="5" t="s">
        <v>110</v>
      </c>
      <c r="C55" s="24">
        <v>0.54</v>
      </c>
      <c r="D55" s="24">
        <v>0.09</v>
      </c>
      <c r="E55" s="24">
        <v>0.45</v>
      </c>
    </row>
    <row r="56" spans="1:5" x14ac:dyDescent="0.25">
      <c r="A56" s="23" t="s">
        <v>60</v>
      </c>
      <c r="B56" s="5" t="s">
        <v>192</v>
      </c>
      <c r="C56" s="24">
        <v>4.17</v>
      </c>
      <c r="D56" s="24">
        <v>0</v>
      </c>
      <c r="E56" s="24">
        <v>4.17</v>
      </c>
    </row>
    <row r="57" spans="1:5" x14ac:dyDescent="0.25">
      <c r="A57" s="23" t="s">
        <v>39</v>
      </c>
      <c r="B57" s="5" t="s">
        <v>111</v>
      </c>
      <c r="C57" s="24">
        <v>7.2499999999999991</v>
      </c>
      <c r="D57" s="24">
        <v>0</v>
      </c>
      <c r="E57" s="24">
        <v>7.2499999999999991</v>
      </c>
    </row>
    <row r="58" spans="1:5" x14ac:dyDescent="0.25">
      <c r="A58" s="23" t="s">
        <v>31</v>
      </c>
      <c r="B58" s="5" t="s">
        <v>193</v>
      </c>
      <c r="C58" s="24">
        <v>5.2799999999999994</v>
      </c>
      <c r="D58" s="24">
        <v>0</v>
      </c>
      <c r="E58" s="24">
        <v>5.2799999999999994</v>
      </c>
    </row>
    <row r="59" spans="1:5" x14ac:dyDescent="0.25">
      <c r="A59" s="23" t="s">
        <v>27</v>
      </c>
      <c r="B59" s="5" t="s">
        <v>112</v>
      </c>
      <c r="C59" s="24">
        <v>9.6599999999999966</v>
      </c>
      <c r="D59" s="24">
        <v>0.71</v>
      </c>
      <c r="E59" s="24">
        <v>8.9499999999999975</v>
      </c>
    </row>
    <row r="60" spans="1:5" x14ac:dyDescent="0.25">
      <c r="A60" s="23" t="s">
        <v>13</v>
      </c>
      <c r="B60" s="5" t="s">
        <v>113</v>
      </c>
      <c r="C60" s="24">
        <v>2.9699999999999998</v>
      </c>
      <c r="D60" s="24">
        <v>0.16999999999999998</v>
      </c>
      <c r="E60" s="24">
        <v>2.8</v>
      </c>
    </row>
    <row r="61" spans="1:5" x14ac:dyDescent="0.25">
      <c r="A61" s="23" t="s">
        <v>16</v>
      </c>
      <c r="B61" s="22" t="s">
        <v>235</v>
      </c>
      <c r="C61" s="24">
        <v>8.81</v>
      </c>
      <c r="D61" s="24">
        <v>0</v>
      </c>
      <c r="E61" s="24">
        <v>8.81</v>
      </c>
    </row>
    <row r="62" spans="1:5" x14ac:dyDescent="0.25">
      <c r="A62" s="23" t="s">
        <v>45</v>
      </c>
      <c r="B62" s="5" t="s">
        <v>194</v>
      </c>
      <c r="C62" s="24">
        <v>4.38</v>
      </c>
      <c r="D62" s="24">
        <v>0</v>
      </c>
      <c r="E62" s="24">
        <v>4.38</v>
      </c>
    </row>
    <row r="63" spans="1:5" x14ac:dyDescent="0.25">
      <c r="A63" s="23" t="s">
        <v>43</v>
      </c>
      <c r="B63" s="5" t="s">
        <v>114</v>
      </c>
      <c r="C63" s="24">
        <v>0.44000000000000006</v>
      </c>
      <c r="D63" s="24">
        <v>0</v>
      </c>
      <c r="E63" s="24">
        <v>0.44000000000000006</v>
      </c>
    </row>
    <row r="64" spans="1:5" x14ac:dyDescent="0.25">
      <c r="A64" s="23" t="s">
        <v>29</v>
      </c>
      <c r="B64" s="5" t="s">
        <v>236</v>
      </c>
      <c r="C64" s="24">
        <v>0.19</v>
      </c>
      <c r="D64" s="24">
        <v>0</v>
      </c>
      <c r="E64" s="24">
        <v>0.19</v>
      </c>
    </row>
    <row r="65" spans="1:5" x14ac:dyDescent="0.25">
      <c r="A65" s="23" t="s">
        <v>18</v>
      </c>
      <c r="B65" s="22" t="s">
        <v>237</v>
      </c>
      <c r="C65" s="24">
        <v>0.37</v>
      </c>
      <c r="D65" s="24">
        <v>0</v>
      </c>
      <c r="E65" s="24">
        <v>0.37</v>
      </c>
    </row>
    <row r="66" spans="1:5" x14ac:dyDescent="0.25">
      <c r="A66" s="23" t="s">
        <v>52</v>
      </c>
      <c r="B66" s="5" t="s">
        <v>115</v>
      </c>
      <c r="C66" s="24">
        <v>22.619999999999997</v>
      </c>
      <c r="D66" s="24">
        <v>0.9</v>
      </c>
      <c r="E66" s="24">
        <v>21.72</v>
      </c>
    </row>
    <row r="67" spans="1:5" x14ac:dyDescent="0.25">
      <c r="A67" s="23" t="s">
        <v>25</v>
      </c>
      <c r="B67" s="5" t="s">
        <v>116</v>
      </c>
      <c r="C67" s="24">
        <v>27.469999999999995</v>
      </c>
      <c r="D67" s="24">
        <v>0</v>
      </c>
      <c r="E67" s="24">
        <v>27.469999999999995</v>
      </c>
    </row>
    <row r="68" spans="1:5" x14ac:dyDescent="0.25">
      <c r="A68" s="23" t="s">
        <v>49</v>
      </c>
      <c r="B68" s="22" t="s">
        <v>238</v>
      </c>
      <c r="C68" s="24">
        <v>22.36</v>
      </c>
      <c r="D68" s="24">
        <v>22.34</v>
      </c>
      <c r="E68" s="24">
        <v>0.02</v>
      </c>
    </row>
    <row r="69" spans="1:5" x14ac:dyDescent="0.25">
      <c r="A69" s="23" t="s">
        <v>36</v>
      </c>
      <c r="B69" s="5" t="s">
        <v>10</v>
      </c>
      <c r="C69" s="24">
        <v>0.04</v>
      </c>
      <c r="D69" s="24">
        <v>0</v>
      </c>
      <c r="E69" s="24">
        <v>0.04</v>
      </c>
    </row>
    <row r="70" spans="1:5" x14ac:dyDescent="0.25">
      <c r="A70" s="23" t="s">
        <v>35</v>
      </c>
      <c r="B70" s="5" t="s">
        <v>117</v>
      </c>
      <c r="C70" s="24">
        <v>1.17</v>
      </c>
      <c r="D70" s="24">
        <v>0</v>
      </c>
      <c r="E70" s="24">
        <v>1.17</v>
      </c>
    </row>
    <row r="71" spans="1:5" x14ac:dyDescent="0.25">
      <c r="A71" s="23" t="s">
        <v>153</v>
      </c>
      <c r="B71" s="5" t="s">
        <v>118</v>
      </c>
      <c r="C71" s="24">
        <v>4.6899999999999986</v>
      </c>
      <c r="D71" s="24">
        <v>0.02</v>
      </c>
      <c r="E71" s="24">
        <v>4.669999999999999</v>
      </c>
    </row>
    <row r="72" spans="1:5" x14ac:dyDescent="0.25">
      <c r="A72" s="23" t="s">
        <v>17</v>
      </c>
      <c r="B72" s="22" t="s">
        <v>239</v>
      </c>
      <c r="C72" s="24">
        <v>0.02</v>
      </c>
      <c r="D72" s="24">
        <v>0.02</v>
      </c>
      <c r="E72" s="24">
        <v>0</v>
      </c>
    </row>
    <row r="73" spans="1:5" x14ac:dyDescent="0.25">
      <c r="A73" s="23" t="s">
        <v>33</v>
      </c>
      <c r="B73" s="5" t="s">
        <v>119</v>
      </c>
      <c r="C73" s="24">
        <v>1.6400000000000001</v>
      </c>
      <c r="D73" s="24">
        <v>0</v>
      </c>
      <c r="E73" s="24">
        <v>1.6400000000000001</v>
      </c>
    </row>
    <row r="74" spans="1:5" x14ac:dyDescent="0.25">
      <c r="A74" s="23" t="s">
        <v>240</v>
      </c>
      <c r="B74" s="5" t="s">
        <v>218</v>
      </c>
      <c r="C74" s="24">
        <v>12.87</v>
      </c>
      <c r="D74" s="24">
        <v>0</v>
      </c>
      <c r="E74" s="24">
        <v>12.87</v>
      </c>
    </row>
    <row r="75" spans="1:5" x14ac:dyDescent="0.25">
      <c r="A75" s="23" t="s">
        <v>241</v>
      </c>
      <c r="B75" s="4" t="s">
        <v>2</v>
      </c>
      <c r="C75" s="24">
        <v>0.98000000000000009</v>
      </c>
      <c r="D75" s="24">
        <v>0</v>
      </c>
      <c r="E75" s="24">
        <v>0.98000000000000009</v>
      </c>
    </row>
    <row r="76" spans="1:5" x14ac:dyDescent="0.25">
      <c r="A76" s="23" t="s">
        <v>242</v>
      </c>
      <c r="B76" s="4" t="s">
        <v>1</v>
      </c>
      <c r="C76" s="24">
        <v>58.970000000000027</v>
      </c>
      <c r="D76" s="24">
        <v>7.339999999999999</v>
      </c>
      <c r="E76" s="24">
        <v>51.630000000000031</v>
      </c>
    </row>
    <row r="77" spans="1:5" x14ac:dyDescent="0.25">
      <c r="A77" s="8" t="s">
        <v>15</v>
      </c>
      <c r="B77" s="8" t="s">
        <v>9</v>
      </c>
      <c r="C77" s="13">
        <v>0.30000000000000004</v>
      </c>
      <c r="D77" s="13">
        <v>0.03</v>
      </c>
      <c r="E77" s="13">
        <v>0.27000000000000007</v>
      </c>
    </row>
    <row r="78" spans="1:5" x14ac:dyDescent="0.25">
      <c r="A78" s="8" t="s">
        <v>154</v>
      </c>
      <c r="B78" s="8" t="s">
        <v>120</v>
      </c>
      <c r="C78" s="13">
        <v>50.959999999999994</v>
      </c>
      <c r="D78" s="13">
        <v>7.49</v>
      </c>
      <c r="E78" s="13">
        <v>43.469999999999992</v>
      </c>
    </row>
    <row r="79" spans="1:5" x14ac:dyDescent="0.25">
      <c r="A79" s="8" t="s">
        <v>14</v>
      </c>
      <c r="B79" s="8" t="s">
        <v>219</v>
      </c>
      <c r="C79" s="13">
        <v>0.14000000000000001</v>
      </c>
      <c r="D79" s="13">
        <v>0.14000000000000001</v>
      </c>
      <c r="E79" s="13">
        <v>0</v>
      </c>
    </row>
    <row r="80" spans="1:5" x14ac:dyDescent="0.25">
      <c r="A80" s="7" t="s">
        <v>22</v>
      </c>
      <c r="B80" s="8" t="s">
        <v>121</v>
      </c>
      <c r="C80" s="13">
        <f t="shared" ref="C80" si="1">D80+E80</f>
        <v>47879.720000000023</v>
      </c>
      <c r="D80" s="13">
        <f>SUM(D81:D93)</f>
        <v>5178.8100000000004</v>
      </c>
      <c r="E80" s="13">
        <f>SUM(E81:E93)</f>
        <v>42700.910000000025</v>
      </c>
    </row>
    <row r="81" spans="1:5" x14ac:dyDescent="0.25">
      <c r="A81" s="22" t="s">
        <v>159</v>
      </c>
      <c r="B81" s="22" t="s">
        <v>122</v>
      </c>
      <c r="C81" s="24">
        <v>14314.83</v>
      </c>
      <c r="D81" s="24">
        <v>1665.0300000000004</v>
      </c>
      <c r="E81" s="24">
        <v>12649.799999999997</v>
      </c>
    </row>
    <row r="82" spans="1:5" x14ac:dyDescent="0.25">
      <c r="A82" s="22" t="s">
        <v>160</v>
      </c>
      <c r="B82" s="22" t="s">
        <v>123</v>
      </c>
      <c r="C82" s="24">
        <v>1134.26</v>
      </c>
      <c r="D82" s="24">
        <v>236.89999999999998</v>
      </c>
      <c r="E82" s="24">
        <v>897.3599999999999</v>
      </c>
    </row>
    <row r="83" spans="1:5" x14ac:dyDescent="0.25">
      <c r="A83" s="22" t="s">
        <v>220</v>
      </c>
      <c r="B83" s="22" t="s">
        <v>124</v>
      </c>
      <c r="C83" s="24">
        <v>437.9</v>
      </c>
      <c r="D83" s="24">
        <v>67.970000000000013</v>
      </c>
      <c r="E83" s="24">
        <v>369.93</v>
      </c>
    </row>
    <row r="84" spans="1:5" x14ac:dyDescent="0.25">
      <c r="A84" s="22" t="s">
        <v>221</v>
      </c>
      <c r="B84" s="22" t="s">
        <v>125</v>
      </c>
      <c r="C84" s="24">
        <v>17.130000000000003</v>
      </c>
      <c r="D84" s="24">
        <v>0</v>
      </c>
      <c r="E84" s="24">
        <v>17.130000000000003</v>
      </c>
    </row>
    <row r="85" spans="1:5" x14ac:dyDescent="0.25">
      <c r="A85" s="22" t="s">
        <v>222</v>
      </c>
      <c r="B85" s="22" t="s">
        <v>195</v>
      </c>
      <c r="C85" s="24">
        <v>2.09</v>
      </c>
      <c r="D85" s="24">
        <v>0</v>
      </c>
      <c r="E85" s="24">
        <v>2.09</v>
      </c>
    </row>
    <row r="86" spans="1:5" x14ac:dyDescent="0.25">
      <c r="A86" s="22" t="s">
        <v>223</v>
      </c>
      <c r="B86" s="22" t="s">
        <v>126</v>
      </c>
      <c r="C86" s="24">
        <v>48.070000000000007</v>
      </c>
      <c r="D86" s="24">
        <v>8.85</v>
      </c>
      <c r="E86" s="24">
        <v>39.22</v>
      </c>
    </row>
    <row r="87" spans="1:5" x14ac:dyDescent="0.25">
      <c r="A87" s="22" t="s">
        <v>224</v>
      </c>
      <c r="B87" s="22" t="s">
        <v>155</v>
      </c>
      <c r="C87" s="24">
        <v>176.19</v>
      </c>
      <c r="D87" s="24">
        <v>16.89</v>
      </c>
      <c r="E87" s="24">
        <v>159.30000000000001</v>
      </c>
    </row>
    <row r="88" spans="1:5" x14ac:dyDescent="0.25">
      <c r="A88" s="22" t="s">
        <v>225</v>
      </c>
      <c r="B88" s="22" t="s">
        <v>156</v>
      </c>
      <c r="C88" s="24">
        <v>25480.800000000025</v>
      </c>
      <c r="D88" s="24">
        <v>2027.23</v>
      </c>
      <c r="E88" s="24">
        <v>23453.570000000025</v>
      </c>
    </row>
    <row r="89" spans="1:5" x14ac:dyDescent="0.25">
      <c r="A89" s="22" t="s">
        <v>226</v>
      </c>
      <c r="B89" s="22" t="s">
        <v>127</v>
      </c>
      <c r="C89" s="24">
        <v>1209.8900000000006</v>
      </c>
      <c r="D89" s="24">
        <v>235.8</v>
      </c>
      <c r="E89" s="24">
        <v>974.09000000000049</v>
      </c>
    </row>
    <row r="90" spans="1:5" x14ac:dyDescent="0.25">
      <c r="A90" s="22" t="s">
        <v>227</v>
      </c>
      <c r="B90" s="22" t="s">
        <v>128</v>
      </c>
      <c r="C90" s="24">
        <v>3922.0800000000013</v>
      </c>
      <c r="D90" s="24">
        <v>713.69</v>
      </c>
      <c r="E90" s="24">
        <v>3208.3900000000012</v>
      </c>
    </row>
    <row r="91" spans="1:5" x14ac:dyDescent="0.25">
      <c r="A91" s="22" t="s">
        <v>228</v>
      </c>
      <c r="B91" s="22" t="s">
        <v>196</v>
      </c>
      <c r="C91" s="24">
        <v>16.29</v>
      </c>
      <c r="D91" s="24">
        <v>0</v>
      </c>
      <c r="E91" s="24">
        <v>16.29</v>
      </c>
    </row>
    <row r="92" spans="1:5" x14ac:dyDescent="0.25">
      <c r="A92" s="22" t="s">
        <v>229</v>
      </c>
      <c r="B92" s="22" t="s">
        <v>4</v>
      </c>
      <c r="C92" s="24">
        <v>1018.809999999999</v>
      </c>
      <c r="D92" s="24">
        <v>179.45</v>
      </c>
      <c r="E92" s="24">
        <v>839.36</v>
      </c>
    </row>
    <row r="93" spans="1:5" x14ac:dyDescent="0.25">
      <c r="A93" s="22" t="s">
        <v>230</v>
      </c>
      <c r="B93" s="22" t="s">
        <v>129</v>
      </c>
      <c r="C93" s="24">
        <v>101.38000000000001</v>
      </c>
      <c r="D93" s="24">
        <v>27.000000000000004</v>
      </c>
      <c r="E93" s="24">
        <v>74.38000000000001</v>
      </c>
    </row>
    <row r="94" spans="1:5" x14ac:dyDescent="0.25">
      <c r="A94" s="7" t="s">
        <v>231</v>
      </c>
      <c r="B94" s="8" t="s">
        <v>144</v>
      </c>
      <c r="C94" s="13">
        <f t="shared" ref="C94" si="2">D94+E94</f>
        <v>743.81999999999994</v>
      </c>
      <c r="D94" s="13">
        <f>SUM(D95:D96)</f>
        <v>408.94</v>
      </c>
      <c r="E94" s="13">
        <f>SUM(E95:E96)</f>
        <v>334.88</v>
      </c>
    </row>
    <row r="95" spans="1:5" x14ac:dyDescent="0.25">
      <c r="A95" s="22" t="s">
        <v>232</v>
      </c>
      <c r="B95" s="5" t="s">
        <v>157</v>
      </c>
      <c r="C95" s="24">
        <v>241.18</v>
      </c>
      <c r="D95" s="24">
        <v>43.219999999999992</v>
      </c>
      <c r="E95" s="24">
        <v>197.96</v>
      </c>
    </row>
    <row r="96" spans="1:5" x14ac:dyDescent="0.25">
      <c r="A96" s="22" t="s">
        <v>233</v>
      </c>
      <c r="B96" s="5" t="s">
        <v>158</v>
      </c>
      <c r="C96" s="24">
        <v>502.64000000000004</v>
      </c>
      <c r="D96" s="24">
        <v>365.72</v>
      </c>
      <c r="E96" s="24">
        <v>136.92000000000002</v>
      </c>
    </row>
    <row r="97" spans="1:5" x14ac:dyDescent="0.25">
      <c r="A97" s="10" t="s">
        <v>162</v>
      </c>
      <c r="B97" s="6" t="s">
        <v>145</v>
      </c>
      <c r="C97" s="12">
        <f>D97+E97</f>
        <v>93896</v>
      </c>
      <c r="D97" s="12">
        <f>SUM(D98:D99)</f>
        <v>6582.8700000000008</v>
      </c>
      <c r="E97" s="12">
        <f>SUM(E98:E99)</f>
        <v>87313.13</v>
      </c>
    </row>
    <row r="98" spans="1:5" x14ac:dyDescent="0.25">
      <c r="A98" s="22" t="s">
        <v>163</v>
      </c>
      <c r="B98" s="5" t="s">
        <v>146</v>
      </c>
      <c r="C98" s="24">
        <v>87486.420000000275</v>
      </c>
      <c r="D98" s="24">
        <v>5300.01</v>
      </c>
      <c r="E98" s="24">
        <v>82186.41</v>
      </c>
    </row>
    <row r="99" spans="1:5" x14ac:dyDescent="0.25">
      <c r="A99" s="22" t="s">
        <v>164</v>
      </c>
      <c r="B99" s="5" t="s">
        <v>147</v>
      </c>
      <c r="C99" s="24">
        <v>6409.5800000000017</v>
      </c>
      <c r="D99" s="24">
        <v>1282.8600000000001</v>
      </c>
      <c r="E99" s="24">
        <v>5126.7200000000012</v>
      </c>
    </row>
    <row r="100" spans="1:5" x14ac:dyDescent="0.25">
      <c r="A100" s="10" t="s">
        <v>46</v>
      </c>
      <c r="B100" s="6" t="s">
        <v>143</v>
      </c>
      <c r="C100" s="12">
        <f t="shared" ref="C100" si="3">D100+E100</f>
        <v>2523.09</v>
      </c>
      <c r="D100" s="12">
        <f>D101+D102</f>
        <v>188.67999999999998</v>
      </c>
      <c r="E100" s="12">
        <f>E101+E102</f>
        <v>2334.4100000000003</v>
      </c>
    </row>
    <row r="101" spans="1:5" x14ac:dyDescent="0.25">
      <c r="A101" s="8" t="s">
        <v>165</v>
      </c>
      <c r="B101" s="8" t="s">
        <v>141</v>
      </c>
      <c r="C101" s="13">
        <v>0.78</v>
      </c>
      <c r="D101" s="13">
        <v>0.28000000000000003</v>
      </c>
      <c r="E101" s="13">
        <v>0.5</v>
      </c>
    </row>
    <row r="102" spans="1:5" x14ac:dyDescent="0.25">
      <c r="A102" s="7" t="s">
        <v>166</v>
      </c>
      <c r="B102" s="8" t="s">
        <v>142</v>
      </c>
      <c r="C102" s="13">
        <f t="shared" ref="C102" si="4">D102+E102</f>
        <v>2522.3100000000004</v>
      </c>
      <c r="D102" s="13">
        <f>SUM(D103:D123)</f>
        <v>188.39999999999998</v>
      </c>
      <c r="E102" s="13">
        <f>SUM(E103:E123)</f>
        <v>2333.9100000000003</v>
      </c>
    </row>
    <row r="103" spans="1:5" x14ac:dyDescent="0.25">
      <c r="A103" s="22" t="s">
        <v>167</v>
      </c>
      <c r="B103" s="22" t="s">
        <v>161</v>
      </c>
      <c r="C103" s="24">
        <v>465.25</v>
      </c>
      <c r="D103" s="24">
        <v>36.28</v>
      </c>
      <c r="E103" s="24">
        <v>428.96999999999997</v>
      </c>
    </row>
    <row r="104" spans="1:5" x14ac:dyDescent="0.25">
      <c r="A104" s="22" t="s">
        <v>168</v>
      </c>
      <c r="B104" s="22" t="s">
        <v>3</v>
      </c>
      <c r="C104" s="24">
        <v>6.4</v>
      </c>
      <c r="D104" s="24">
        <v>1.95</v>
      </c>
      <c r="E104" s="24">
        <v>4.45</v>
      </c>
    </row>
    <row r="105" spans="1:5" x14ac:dyDescent="0.25">
      <c r="A105" s="22" t="s">
        <v>169</v>
      </c>
      <c r="B105" s="22" t="s">
        <v>197</v>
      </c>
      <c r="C105" s="24">
        <v>2</v>
      </c>
      <c r="D105" s="24">
        <v>0</v>
      </c>
      <c r="E105" s="24">
        <v>2</v>
      </c>
    </row>
    <row r="106" spans="1:5" x14ac:dyDescent="0.25">
      <c r="A106" s="22" t="s">
        <v>170</v>
      </c>
      <c r="B106" s="22" t="s">
        <v>198</v>
      </c>
      <c r="C106" s="24">
        <v>1.85</v>
      </c>
      <c r="D106" s="24">
        <v>0</v>
      </c>
      <c r="E106" s="24">
        <v>1.85</v>
      </c>
    </row>
    <row r="107" spans="1:5" x14ac:dyDescent="0.25">
      <c r="A107" s="22" t="s">
        <v>171</v>
      </c>
      <c r="B107" s="22" t="s">
        <v>8</v>
      </c>
      <c r="C107" s="24">
        <v>3.9899999999999998</v>
      </c>
      <c r="D107" s="24">
        <v>0</v>
      </c>
      <c r="E107" s="24">
        <v>3.9899999999999998</v>
      </c>
    </row>
    <row r="108" spans="1:5" x14ac:dyDescent="0.25">
      <c r="A108" s="22" t="s">
        <v>172</v>
      </c>
      <c r="B108" s="22" t="s">
        <v>7</v>
      </c>
      <c r="C108" s="24">
        <v>1.58</v>
      </c>
      <c r="D108" s="24">
        <v>0.7</v>
      </c>
      <c r="E108" s="24">
        <v>0.88</v>
      </c>
    </row>
    <row r="109" spans="1:5" x14ac:dyDescent="0.25">
      <c r="A109" s="22" t="s">
        <v>173</v>
      </c>
      <c r="B109" s="22" t="s">
        <v>199</v>
      </c>
      <c r="C109" s="24">
        <v>14.83</v>
      </c>
      <c r="D109" s="24">
        <v>0.22</v>
      </c>
      <c r="E109" s="24">
        <v>14.61</v>
      </c>
    </row>
    <row r="110" spans="1:5" x14ac:dyDescent="0.25">
      <c r="A110" s="22" t="s">
        <v>174</v>
      </c>
      <c r="B110" s="22" t="s">
        <v>200</v>
      </c>
      <c r="C110" s="24">
        <v>1.17</v>
      </c>
      <c r="D110" s="24">
        <v>1.17</v>
      </c>
      <c r="E110" s="24">
        <v>0</v>
      </c>
    </row>
    <row r="111" spans="1:5" x14ac:dyDescent="0.25">
      <c r="A111" s="22" t="s">
        <v>175</v>
      </c>
      <c r="B111" s="22" t="s">
        <v>131</v>
      </c>
      <c r="C111" s="24">
        <v>258.9799999999999</v>
      </c>
      <c r="D111" s="24">
        <v>65.27</v>
      </c>
      <c r="E111" s="24">
        <v>193.70999999999992</v>
      </c>
    </row>
    <row r="112" spans="1:5" x14ac:dyDescent="0.25">
      <c r="A112" s="22" t="s">
        <v>176</v>
      </c>
      <c r="B112" s="22" t="s">
        <v>134</v>
      </c>
      <c r="C112" s="24">
        <v>0.89999999999999991</v>
      </c>
      <c r="D112" s="24">
        <v>0</v>
      </c>
      <c r="E112" s="24">
        <v>0.89999999999999991</v>
      </c>
    </row>
    <row r="113" spans="1:5" x14ac:dyDescent="0.25">
      <c r="A113" s="22" t="s">
        <v>177</v>
      </c>
      <c r="B113" s="22" t="s">
        <v>133</v>
      </c>
      <c r="C113" s="24">
        <v>27.600000000000009</v>
      </c>
      <c r="D113" s="24">
        <v>2</v>
      </c>
      <c r="E113" s="24">
        <v>25.600000000000009</v>
      </c>
    </row>
    <row r="114" spans="1:5" x14ac:dyDescent="0.25">
      <c r="A114" s="22" t="s">
        <v>178</v>
      </c>
      <c r="B114" s="22" t="s">
        <v>130</v>
      </c>
      <c r="C114" s="24">
        <v>1398.34</v>
      </c>
      <c r="D114" s="24">
        <v>41.19</v>
      </c>
      <c r="E114" s="24">
        <v>1357.1499999999999</v>
      </c>
    </row>
    <row r="115" spans="1:5" x14ac:dyDescent="0.25">
      <c r="A115" s="22" t="s">
        <v>179</v>
      </c>
      <c r="B115" s="22" t="s">
        <v>132</v>
      </c>
      <c r="C115" s="24">
        <v>53.620000000000005</v>
      </c>
      <c r="D115" s="24">
        <v>4.9499999999999993</v>
      </c>
      <c r="E115" s="24">
        <v>48.67</v>
      </c>
    </row>
    <row r="116" spans="1:5" x14ac:dyDescent="0.25">
      <c r="A116" s="22" t="s">
        <v>180</v>
      </c>
      <c r="B116" s="22" t="s">
        <v>137</v>
      </c>
      <c r="C116" s="24">
        <v>5.62</v>
      </c>
      <c r="D116" s="24">
        <v>1.49</v>
      </c>
      <c r="E116" s="24">
        <v>4.13</v>
      </c>
    </row>
    <row r="117" spans="1:5" x14ac:dyDescent="0.25">
      <c r="A117" s="22" t="s">
        <v>181</v>
      </c>
      <c r="B117" s="22" t="s">
        <v>201</v>
      </c>
      <c r="C117" s="24">
        <v>11.59</v>
      </c>
      <c r="D117" s="24">
        <v>0</v>
      </c>
      <c r="E117" s="24">
        <v>11.59</v>
      </c>
    </row>
    <row r="118" spans="1:5" x14ac:dyDescent="0.25">
      <c r="A118" s="22" t="s">
        <v>182</v>
      </c>
      <c r="B118" s="22" t="s">
        <v>5</v>
      </c>
      <c r="C118" s="24">
        <v>3.76</v>
      </c>
      <c r="D118" s="24">
        <v>0</v>
      </c>
      <c r="E118" s="24">
        <v>3.76</v>
      </c>
    </row>
    <row r="119" spans="1:5" x14ac:dyDescent="0.25">
      <c r="A119" s="22" t="s">
        <v>183</v>
      </c>
      <c r="B119" s="38" t="s">
        <v>243</v>
      </c>
      <c r="C119" s="24">
        <v>1.35</v>
      </c>
      <c r="D119" s="24">
        <v>0</v>
      </c>
      <c r="E119" s="24">
        <v>1.35</v>
      </c>
    </row>
    <row r="120" spans="1:5" x14ac:dyDescent="0.25">
      <c r="A120" s="37" t="s">
        <v>202</v>
      </c>
      <c r="B120" s="22" t="s">
        <v>135</v>
      </c>
      <c r="C120" s="24">
        <v>14.96</v>
      </c>
      <c r="D120" s="24">
        <v>0</v>
      </c>
      <c r="E120" s="24">
        <v>14.96</v>
      </c>
    </row>
    <row r="121" spans="1:5" x14ac:dyDescent="0.25">
      <c r="A121" s="37" t="s">
        <v>203</v>
      </c>
      <c r="B121" s="22" t="s">
        <v>136</v>
      </c>
      <c r="C121" s="24">
        <v>110.59999999999997</v>
      </c>
      <c r="D121" s="24">
        <v>2.4500000000000002</v>
      </c>
      <c r="E121" s="24">
        <v>108.14999999999996</v>
      </c>
    </row>
    <row r="122" spans="1:5" x14ac:dyDescent="0.25">
      <c r="A122" s="37" t="s">
        <v>204</v>
      </c>
      <c r="B122" s="22" t="s">
        <v>0</v>
      </c>
      <c r="C122" s="24">
        <v>15.359999999999998</v>
      </c>
      <c r="D122" s="24">
        <v>0.26</v>
      </c>
      <c r="E122" s="24">
        <v>15.099999999999998</v>
      </c>
    </row>
    <row r="123" spans="1:5" x14ac:dyDescent="0.25">
      <c r="A123" s="37" t="s">
        <v>244</v>
      </c>
      <c r="B123" s="22" t="s">
        <v>187</v>
      </c>
      <c r="C123" s="24">
        <v>122.5599999999999</v>
      </c>
      <c r="D123" s="24">
        <v>30.469999999999995</v>
      </c>
      <c r="E123" s="24">
        <v>92.09</v>
      </c>
    </row>
    <row r="124" spans="1:5" x14ac:dyDescent="0.25">
      <c r="A124" s="39" t="s">
        <v>44</v>
      </c>
      <c r="B124" s="6" t="s">
        <v>207</v>
      </c>
      <c r="C124" s="12">
        <v>0.05</v>
      </c>
      <c r="D124" s="12">
        <v>0</v>
      </c>
      <c r="E124" s="12">
        <v>0.05</v>
      </c>
    </row>
    <row r="125" spans="1:5" x14ac:dyDescent="0.25">
      <c r="A125" s="39" t="s">
        <v>37</v>
      </c>
      <c r="B125" s="6" t="s">
        <v>206</v>
      </c>
      <c r="C125" s="12">
        <v>3016.1399999999967</v>
      </c>
      <c r="D125" s="12">
        <v>293.31000000000006</v>
      </c>
      <c r="E125" s="12">
        <v>2722.8299999999967</v>
      </c>
    </row>
    <row r="126" spans="1:5" x14ac:dyDescent="0.25">
      <c r="A126" s="14"/>
      <c r="B126" s="15" t="s">
        <v>205</v>
      </c>
      <c r="C126" s="16">
        <f>D126+E126</f>
        <v>223813.08000000002</v>
      </c>
      <c r="D126" s="16">
        <f>D7+D97+D100+D124+D125</f>
        <v>19530.340000000004</v>
      </c>
      <c r="E126" s="17">
        <f>E7+E97+E100+E124+E125</f>
        <v>204282.74000000002</v>
      </c>
    </row>
    <row r="127" spans="1:5" x14ac:dyDescent="0.25">
      <c r="A127" s="18"/>
      <c r="B127" s="19" t="s">
        <v>208</v>
      </c>
      <c r="C127" s="20">
        <f t="shared" ref="C127" si="5">D127+E127</f>
        <v>220796.89000000004</v>
      </c>
      <c r="D127" s="20">
        <f>D126-D124-D125</f>
        <v>19237.030000000002</v>
      </c>
      <c r="E127" s="21">
        <f>E126-E124-E125</f>
        <v>201559.86000000004</v>
      </c>
    </row>
  </sheetData>
  <mergeCells count="3">
    <mergeCell ref="D4:E4"/>
    <mergeCell ref="A4:B6"/>
    <mergeCell ref="C4:C5"/>
  </mergeCells>
  <pageMargins left="0.7" right="0.7" top="0.75" bottom="0.75" header="0.3" footer="0.3"/>
  <pageSetup paperSize="9" orientation="portrait" r:id="rId1"/>
  <ignoredErrors>
    <ignoredError sqref="A9:A21 A23:A30 A32:A44 A46:A50 A52:A76 A81:A93 A95:A96 A103:A123" twoDigitTextYear="1"/>
    <ignoredError sqref="D102:E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Parelo</dc:creator>
  <cp:lastModifiedBy>Kätlin Laats</cp:lastModifiedBy>
  <dcterms:created xsi:type="dcterms:W3CDTF">2017-10-02T12:54:03Z</dcterms:created>
  <dcterms:modified xsi:type="dcterms:W3CDTF">2021-01-12T08:44:43Z</dcterms:modified>
</cp:coreProperties>
</file>