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min.agri\pmin\PMA failiserver\Osakond\Mahepõllumajanduse\Andmetabelid kodulehel\2016\"/>
    </mc:Choice>
  </mc:AlternateContent>
  <bookViews>
    <workbookView xWindow="765" yWindow="7260" windowWidth="16815" windowHeight="8145"/>
  </bookViews>
  <sheets>
    <sheet name="2016" sheetId="1" r:id="rId1"/>
  </sheets>
  <definedNames>
    <definedName name="_xlnm._FilterDatabase" localSheetId="0" hidden="1">'2016'!$A$1:$E$109</definedName>
  </definedNames>
  <calcPr calcId="162913"/>
</workbook>
</file>

<file path=xl/calcChain.xml><?xml version="1.0" encoding="utf-8"?>
<calcChain xmlns="http://schemas.openxmlformats.org/spreadsheetml/2006/main">
  <c r="E25" i="1" l="1"/>
  <c r="D25" i="1"/>
  <c r="D91" i="1"/>
  <c r="D84" i="1"/>
  <c r="D66" i="1"/>
  <c r="D43" i="1"/>
  <c r="D37" i="1"/>
  <c r="D19" i="1"/>
  <c r="D8" i="1"/>
  <c r="C108" i="1"/>
  <c r="C107" i="1"/>
  <c r="C106" i="1"/>
  <c r="C105" i="1"/>
  <c r="C104" i="1"/>
  <c r="C103" i="1"/>
  <c r="E91" i="1"/>
  <c r="C91" i="1" s="1"/>
  <c r="E84" i="1"/>
  <c r="C9" i="1"/>
  <c r="C80" i="1"/>
  <c r="C79" i="1"/>
  <c r="E66" i="1"/>
  <c r="E43" i="1"/>
  <c r="E37" i="1"/>
  <c r="E19" i="1"/>
  <c r="E8" i="1"/>
  <c r="D7" i="1" l="1"/>
  <c r="E83" i="1"/>
  <c r="C66" i="1"/>
  <c r="E7" i="1"/>
  <c r="E109" i="1" s="1"/>
  <c r="C84" i="1"/>
  <c r="C83" i="1" s="1"/>
  <c r="D83" i="1"/>
  <c r="C8" i="1"/>
  <c r="D109" i="1" l="1"/>
  <c r="C109" i="1" s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44" i="1"/>
  <c r="C42" i="1"/>
  <c r="C19" i="1" l="1"/>
  <c r="C43" i="1"/>
  <c r="C89" i="1"/>
  <c r="C23" i="1"/>
  <c r="C31" i="1"/>
  <c r="C37" i="1"/>
  <c r="C41" i="1"/>
  <c r="C40" i="1"/>
  <c r="C34" i="1"/>
  <c r="C25" i="1" l="1"/>
  <c r="C78" i="1"/>
  <c r="C74" i="1"/>
  <c r="C72" i="1"/>
  <c r="C71" i="1"/>
  <c r="C77" i="1"/>
  <c r="C102" i="1" l="1"/>
  <c r="C101" i="1"/>
  <c r="C100" i="1"/>
  <c r="C99" i="1"/>
  <c r="C98" i="1"/>
  <c r="C97" i="1"/>
  <c r="C96" i="1"/>
  <c r="C95" i="1"/>
  <c r="C94" i="1"/>
  <c r="C93" i="1"/>
  <c r="C92" i="1"/>
  <c r="C90" i="1"/>
  <c r="C88" i="1"/>
  <c r="C87" i="1"/>
  <c r="C86" i="1"/>
  <c r="C85" i="1"/>
  <c r="C82" i="1"/>
  <c r="C81" i="1"/>
  <c r="C76" i="1"/>
  <c r="C75" i="1"/>
  <c r="C73" i="1"/>
  <c r="C70" i="1"/>
  <c r="C69" i="1"/>
  <c r="C68" i="1"/>
  <c r="C67" i="1"/>
  <c r="C39" i="1"/>
  <c r="C65" i="1"/>
  <c r="C7" i="1" s="1"/>
  <c r="C38" i="1"/>
  <c r="C36" i="1"/>
  <c r="C35" i="1"/>
  <c r="C33" i="1"/>
  <c r="C32" i="1"/>
  <c r="C30" i="1"/>
  <c r="C29" i="1"/>
  <c r="C28" i="1"/>
  <c r="C27" i="1"/>
  <c r="C26" i="1"/>
  <c r="C24" i="1"/>
  <c r="C22" i="1"/>
  <c r="C21" i="1"/>
  <c r="C20" i="1"/>
  <c r="C18" i="1"/>
  <c r="C17" i="1"/>
  <c r="C16" i="1"/>
  <c r="C15" i="1"/>
  <c r="C14" i="1"/>
  <c r="C13" i="1"/>
  <c r="C12" i="1"/>
  <c r="C11" i="1"/>
  <c r="C10" i="1"/>
</calcChain>
</file>

<file path=xl/sharedStrings.xml><?xml version="1.0" encoding="utf-8"?>
<sst xmlns="http://schemas.openxmlformats.org/spreadsheetml/2006/main" count="215" uniqueCount="213">
  <si>
    <t>KOKKU</t>
  </si>
  <si>
    <t>sealhulgas</t>
  </si>
  <si>
    <t>Üleminekuajal</t>
  </si>
  <si>
    <t>Üleminekuaja läbinud</t>
  </si>
  <si>
    <t>ha</t>
  </si>
  <si>
    <t>1.</t>
  </si>
  <si>
    <t>Põllumaa</t>
  </si>
  <si>
    <t>1.1</t>
  </si>
  <si>
    <t xml:space="preserve">Teravili </t>
  </si>
  <si>
    <t>1.1.1</t>
  </si>
  <si>
    <t>suvinisu</t>
  </si>
  <si>
    <t>1.1.2</t>
  </si>
  <si>
    <t>talinisu</t>
  </si>
  <si>
    <t>1.1.3</t>
  </si>
  <si>
    <t>rukis</t>
  </si>
  <si>
    <t>1.1.4</t>
  </si>
  <si>
    <t>oder</t>
  </si>
  <si>
    <t>1.1.5</t>
  </si>
  <si>
    <t>kaer</t>
  </si>
  <si>
    <t>1.1.6</t>
  </si>
  <si>
    <t>1.1.7</t>
  </si>
  <si>
    <t>speltanisu</t>
  </si>
  <si>
    <t>1.1.8</t>
  </si>
  <si>
    <t>tatar</t>
  </si>
  <si>
    <t>1.1.9</t>
  </si>
  <si>
    <t>1.1.10</t>
  </si>
  <si>
    <t>muu teravili</t>
  </si>
  <si>
    <t>1.2</t>
  </si>
  <si>
    <t>1.2.1</t>
  </si>
  <si>
    <t>1.2.2</t>
  </si>
  <si>
    <t>põlduba</t>
  </si>
  <si>
    <t>1.2.3</t>
  </si>
  <si>
    <t>segavili/segatis</t>
  </si>
  <si>
    <t>1.3</t>
  </si>
  <si>
    <t>Tehnilised kultuurid</t>
  </si>
  <si>
    <t>1.3.1</t>
  </si>
  <si>
    <t>suviraps</t>
  </si>
  <si>
    <t>1.3.2</t>
  </si>
  <si>
    <t>suvirüps</t>
  </si>
  <si>
    <t>1.3.3</t>
  </si>
  <si>
    <t>taliraps</t>
  </si>
  <si>
    <t>1.3.4</t>
  </si>
  <si>
    <t>talirüps</t>
  </si>
  <si>
    <t>1.3.5</t>
  </si>
  <si>
    <t>1.3.6</t>
  </si>
  <si>
    <t>1.3.7</t>
  </si>
  <si>
    <t>1.3.8</t>
  </si>
  <si>
    <t>1.3.9</t>
  </si>
  <si>
    <t>köömen</t>
  </si>
  <si>
    <t>muu tehniline kultuur</t>
  </si>
  <si>
    <t>1.4</t>
  </si>
  <si>
    <t>1.5</t>
  </si>
  <si>
    <t>Avamaa köögivili</t>
  </si>
  <si>
    <t>1.5.1</t>
  </si>
  <si>
    <t>1.5.2</t>
  </si>
  <si>
    <t>kurk</t>
  </si>
  <si>
    <t>1.5.3</t>
  </si>
  <si>
    <t>küüslauk</t>
  </si>
  <si>
    <t>1.5.4</t>
  </si>
  <si>
    <t>porgand</t>
  </si>
  <si>
    <t>1.5.5</t>
  </si>
  <si>
    <t>sibul</t>
  </si>
  <si>
    <t>1.5.6</t>
  </si>
  <si>
    <t>söögipeet</t>
  </si>
  <si>
    <t>1.5.7</t>
  </si>
  <si>
    <t>kaalikas</t>
  </si>
  <si>
    <t>1.5.8</t>
  </si>
  <si>
    <t>rabarber</t>
  </si>
  <si>
    <t>1.5.9</t>
  </si>
  <si>
    <t>pastinaak</t>
  </si>
  <si>
    <t>1.5.10</t>
  </si>
  <si>
    <t>salat</t>
  </si>
  <si>
    <t>1.5.11</t>
  </si>
  <si>
    <t>spargelkapsas</t>
  </si>
  <si>
    <t>1.5.12</t>
  </si>
  <si>
    <t>maapirn</t>
  </si>
  <si>
    <t>1.5.13</t>
  </si>
  <si>
    <t>aeduba</t>
  </si>
  <si>
    <t>1.5.14</t>
  </si>
  <si>
    <t>kõrvits</t>
  </si>
  <si>
    <t>1.5.15</t>
  </si>
  <si>
    <t>1.5.16</t>
  </si>
  <si>
    <t>1.5.18</t>
  </si>
  <si>
    <t>köögivili väikestel pindadel</t>
  </si>
  <si>
    <t>1.6</t>
  </si>
  <si>
    <t>söödapeet</t>
  </si>
  <si>
    <t>1.8</t>
  </si>
  <si>
    <t>ristik</t>
  </si>
  <si>
    <t>lutsern</t>
  </si>
  <si>
    <t>muu liblikõieline</t>
  </si>
  <si>
    <t>mesikas</t>
  </si>
  <si>
    <t>liblikõieliste- ja kõrreliste segu</t>
  </si>
  <si>
    <t>keerispea</t>
  </si>
  <si>
    <t>1.9</t>
  </si>
  <si>
    <t>1.10</t>
  </si>
  <si>
    <t>Katmikkultuurid</t>
  </si>
  <si>
    <t>1.11</t>
  </si>
  <si>
    <t>Haljasväetistaimed</t>
  </si>
  <si>
    <t>Mustkesa</t>
  </si>
  <si>
    <t>2.</t>
  </si>
  <si>
    <t>Puuvilja- ja marjaaed</t>
  </si>
  <si>
    <t>2.1</t>
  </si>
  <si>
    <t>Viljapuuaed</t>
  </si>
  <si>
    <t>2.1.1</t>
  </si>
  <si>
    <t>viljapuuaed - ploom</t>
  </si>
  <si>
    <t>2.1.2</t>
  </si>
  <si>
    <t>viljapuuaed - õun</t>
  </si>
  <si>
    <t>2.1.3</t>
  </si>
  <si>
    <t>viljapuuaed - pirn</t>
  </si>
  <si>
    <t>2.1.4</t>
  </si>
  <si>
    <t>viljapuuaed - kirss</t>
  </si>
  <si>
    <t>2.1.5</t>
  </si>
  <si>
    <t>viljapuuaed väikestel pindadel</t>
  </si>
  <si>
    <t>2.2</t>
  </si>
  <si>
    <t>Marjaaed</t>
  </si>
  <si>
    <t>2.2.1</t>
  </si>
  <si>
    <t>astelpaju</t>
  </si>
  <si>
    <t>2.2.2</t>
  </si>
  <si>
    <t>2.2.3</t>
  </si>
  <si>
    <t>2.2.4</t>
  </si>
  <si>
    <t>aroonia</t>
  </si>
  <si>
    <t>2.2.5</t>
  </si>
  <si>
    <t>vaarikas</t>
  </si>
  <si>
    <t>2.2.6</t>
  </si>
  <si>
    <t>karusmari</t>
  </si>
  <si>
    <t>2.2.7</t>
  </si>
  <si>
    <t>jõhvikas</t>
  </si>
  <si>
    <t>2.2.8</t>
  </si>
  <si>
    <t>mustikas</t>
  </si>
  <si>
    <t>2.2.9</t>
  </si>
  <si>
    <t>2.2.10</t>
  </si>
  <si>
    <t>ebaküdoonia</t>
  </si>
  <si>
    <t>2.2.11</t>
  </si>
  <si>
    <t>3.</t>
  </si>
  <si>
    <t>Seened</t>
  </si>
  <si>
    <t>4.</t>
  </si>
  <si>
    <t>5.</t>
  </si>
  <si>
    <t>6.</t>
  </si>
  <si>
    <t>Puukool</t>
  </si>
  <si>
    <t>7.</t>
  </si>
  <si>
    <t>Kasutamata põllumajandusmaa</t>
  </si>
  <si>
    <t>8.</t>
  </si>
  <si>
    <t>Karjatatav mittepõllumajanduslik maa</t>
  </si>
  <si>
    <t>9.</t>
  </si>
  <si>
    <t>Maa kokku</t>
  </si>
  <si>
    <t>poolsuhkrupeet</t>
  </si>
  <si>
    <t>1.2.4</t>
  </si>
  <si>
    <t>ida-kitsehernes</t>
  </si>
  <si>
    <t>nõiahammas</t>
  </si>
  <si>
    <t>Poollooduslikud kooslused</t>
  </si>
  <si>
    <t>valkjas mesiohakas</t>
  </si>
  <si>
    <t>1.3.10</t>
  </si>
  <si>
    <t>õlilina</t>
  </si>
  <si>
    <t>teraviljade segu</t>
  </si>
  <si>
    <t>punane ja valge sõstar</t>
  </si>
  <si>
    <t>1.5.17</t>
  </si>
  <si>
    <t>1.5.19</t>
  </si>
  <si>
    <t>1.5.20</t>
  </si>
  <si>
    <t>1.5.21</t>
  </si>
  <si>
    <t>1.3.11</t>
  </si>
  <si>
    <t>Mahepõllumajanduse registri seisuga 31.12.2016</t>
  </si>
  <si>
    <t xml:space="preserve">Rühvelkultuurid </t>
  </si>
  <si>
    <t>Ravim- ja maitsetaimed</t>
  </si>
  <si>
    <t>Maasikad</t>
  </si>
  <si>
    <t>Lühiajaline rohumaa</t>
  </si>
  <si>
    <t>tritikale</t>
  </si>
  <si>
    <t>lääts</t>
  </si>
  <si>
    <t>kartul</t>
  </si>
  <si>
    <t>söödakapsas</t>
  </si>
  <si>
    <t>muud rühvelkultuurid</t>
  </si>
  <si>
    <t>päevalill</t>
  </si>
  <si>
    <t>valge peakapsas</t>
  </si>
  <si>
    <t>tomat</t>
  </si>
  <si>
    <t>aedhernes</t>
  </si>
  <si>
    <t>kabatšokk</t>
  </si>
  <si>
    <t>suhkrumais</t>
  </si>
  <si>
    <t>spargel</t>
  </si>
  <si>
    <t>muu köögivili</t>
  </si>
  <si>
    <t>moon (magun)</t>
  </si>
  <si>
    <t>1.4.1</t>
  </si>
  <si>
    <t>1.4.2</t>
  </si>
  <si>
    <t>1.4.3</t>
  </si>
  <si>
    <t>1.4.4</t>
  </si>
  <si>
    <t>1.4.5</t>
  </si>
  <si>
    <t>1.2.5</t>
  </si>
  <si>
    <t>muud viljapuud</t>
  </si>
  <si>
    <t>2.1.6</t>
  </si>
  <si>
    <t>kõrreliste rohumaa</t>
  </si>
  <si>
    <t>muu heintaimede segu</t>
  </si>
  <si>
    <t>liblikõieliste ja muude põllumajanduskultuuride segu</t>
  </si>
  <si>
    <t>Püsirohumaa rohttaimed</t>
  </si>
  <si>
    <t>viinapuu</t>
  </si>
  <si>
    <t>muud marjapõõsad</t>
  </si>
  <si>
    <t>sinep</t>
  </si>
  <si>
    <t>harilik kanep</t>
  </si>
  <si>
    <t>Kaunvili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</si>
  <si>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</si>
  <si>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</si>
  <si>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</si>
  <si>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</si>
  <si>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</si>
  <si>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</si>
  <si>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</si>
  <si>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</si>
  <si>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1.7.9</t>
  </si>
  <si>
    <t>1.7.10</t>
  </si>
  <si>
    <t>1.7.11</t>
  </si>
  <si>
    <t>1.7.12</t>
  </si>
  <si>
    <t>1.7</t>
  </si>
  <si>
    <t>must sõstar</t>
  </si>
  <si>
    <t>põldhernes</t>
  </si>
  <si>
    <t>suvivikk</t>
  </si>
  <si>
    <t>Mahepõllumajanduslik taimekasvatus 2016 (vabariik kokku)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</si>
</sst>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5" borderId="1" xfId="0" applyFont="1" applyFill="1" applyBorder="1"/>
    <xf numFmtId="0" fontId="1" fillId="5" borderId="1" xfId="0" applyNumberFormat="1" applyFont="1" applyFill="1" applyBorder="1" applyAlignment="1">
      <alignment horizontal="left"/>
    </xf>
    <xf numFmtId="0" fontId="1" fillId="5" borderId="1" xfId="0" applyFont="1" applyFill="1" applyBorder="1"/>
    <xf numFmtId="0" fontId="3" fillId="0" borderId="0" xfId="0" applyFont="1"/>
    <xf numFmtId="0" fontId="3" fillId="0" borderId="1" xfId="0" applyNumberFormat="1" applyFont="1" applyBorder="1"/>
    <xf numFmtId="0" fontId="3" fillId="0" borderId="1" xfId="0" applyFont="1" applyBorder="1"/>
    <xf numFmtId="0" fontId="3" fillId="4" borderId="4" xfId="0" applyFont="1" applyFill="1" applyBorder="1" applyAlignment="1">
      <alignment wrapText="1"/>
    </xf>
    <xf numFmtId="0" fontId="3" fillId="4" borderId="4" xfId="0" applyFont="1" applyFill="1" applyBorder="1" applyAlignment="1">
      <alignment horizontal="right" wrapText="1"/>
    </xf>
    <xf numFmtId="0" fontId="3" fillId="4" borderId="5" xfId="0" applyFont="1" applyFill="1" applyBorder="1" applyAlignment="1">
      <alignment wrapText="1"/>
    </xf>
    <xf numFmtId="0" fontId="3" fillId="4" borderId="5" xfId="0" applyFont="1" applyFill="1" applyBorder="1" applyAlignment="1">
      <alignment horizontal="right" wrapText="1"/>
    </xf>
    <xf numFmtId="0" fontId="3" fillId="4" borderId="6" xfId="0" applyFont="1" applyFill="1" applyBorder="1" applyAlignment="1">
      <alignment wrapText="1"/>
    </xf>
    <xf numFmtId="0" fontId="3" fillId="4" borderId="6" xfId="0" applyFont="1" applyFill="1" applyBorder="1" applyAlignment="1">
      <alignment horizontal="right" wrapText="1"/>
    </xf>
    <xf numFmtId="0" fontId="3" fillId="4" borderId="1" xfId="0" applyFont="1" applyFill="1" applyBorder="1"/>
    <xf numFmtId="1" fontId="3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Fill="1" applyBorder="1"/>
    <xf numFmtId="0" fontId="4" fillId="0" borderId="1" xfId="0" applyFont="1" applyBorder="1"/>
    <xf numFmtId="0" fontId="3" fillId="0" borderId="1" xfId="0" applyNumberFormat="1" applyFont="1" applyBorder="1" applyAlignment="1">
      <alignment horizontal="left"/>
    </xf>
    <xf numFmtId="0" fontId="4" fillId="4" borderId="1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3" fillId="0" borderId="0" xfId="0" applyFont="1" applyFill="1"/>
    <xf numFmtId="0" fontId="3" fillId="0" borderId="1" xfId="0" applyFont="1" applyFill="1" applyBorder="1" applyAlignment="1">
      <alignment wrapText="1"/>
    </xf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1" fontId="3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3" borderId="1" xfId="0" applyNumberFormat="1" applyFont="1" applyFill="1" applyBorder="1"/>
    <xf numFmtId="0" fontId="2" fillId="3" borderId="1" xfId="0" applyFont="1" applyFill="1" applyBorder="1"/>
    <xf numFmtId="0" fontId="4" fillId="0" borderId="1" xfId="0" applyFont="1" applyFill="1" applyBorder="1"/>
    <xf numFmtId="2" fontId="4" fillId="0" borderId="1" xfId="0" applyNumberFormat="1" applyFont="1" applyFill="1" applyBorder="1"/>
    <xf numFmtId="49" fontId="2" fillId="3" borderId="1" xfId="0" applyNumberFormat="1" applyFont="1" applyFill="1" applyBorder="1"/>
    <xf numFmtId="0" fontId="4" fillId="0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/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workbookViewId="0">
      <selection activeCell="J6" sqref="J6"/>
    </sheetView>
  </sheetViews>
  <sheetFormatPr defaultRowHeight="15" x14ac:dyDescent="0.25"/>
  <cols>
    <col min="1" max="1" width="10.140625" style="28" bestFit="1" customWidth="1"/>
    <col min="2" max="2" width="36.42578125" style="4" bestFit="1" customWidth="1"/>
    <col min="3" max="3" width="25" style="4" customWidth="1"/>
    <col min="4" max="4" width="18.85546875" style="4" customWidth="1"/>
    <col min="5" max="5" width="25.28515625" style="4" customWidth="1"/>
    <col min="6" max="6" width="10.140625" style="4" bestFit="1" customWidth="1"/>
    <col min="7" max="10" width="9.140625" style="4"/>
    <col min="11" max="11" width="19.140625" style="4" customWidth="1"/>
    <col min="12" max="16384" width="9.140625" style="4"/>
  </cols>
  <sheetData>
    <row r="1" spans="1:5" s="49" customFormat="1" ht="18.75" x14ac:dyDescent="0.3">
      <c r="A1" s="47" t="s">
        <v>212</v>
      </c>
      <c r="B1" s="48"/>
      <c r="C1" s="48"/>
      <c r="D1" s="48"/>
      <c r="E1" s="48"/>
    </row>
    <row r="2" spans="1:5" x14ac:dyDescent="0.25">
      <c r="A2" s="29" t="s">
        <v>160</v>
      </c>
      <c r="B2" s="24"/>
      <c r="C2" s="24"/>
      <c r="D2" s="24"/>
      <c r="E2" s="24"/>
    </row>
    <row r="3" spans="1:5" x14ac:dyDescent="0.25">
      <c r="A3" s="4"/>
      <c r="B3" s="24"/>
      <c r="C3" s="24"/>
      <c r="D3" s="24"/>
      <c r="E3" s="24"/>
    </row>
    <row r="4" spans="1:5" x14ac:dyDescent="0.25">
      <c r="A4" s="30"/>
      <c r="B4" s="30"/>
      <c r="C4" s="31" t="s">
        <v>0</v>
      </c>
      <c r="D4" s="32" t="s">
        <v>1</v>
      </c>
      <c r="E4" s="33"/>
    </row>
    <row r="5" spans="1:5" ht="72" customHeight="1" x14ac:dyDescent="0.25">
      <c r="A5" s="30"/>
      <c r="B5" s="30"/>
      <c r="C5" s="31"/>
      <c r="D5" s="34" t="s">
        <v>2</v>
      </c>
      <c r="E5" s="34" t="s">
        <v>3</v>
      </c>
    </row>
    <row r="6" spans="1:5" x14ac:dyDescent="0.25">
      <c r="A6" s="30"/>
      <c r="B6" s="30"/>
      <c r="C6" s="35" t="s">
        <v>4</v>
      </c>
      <c r="D6" s="35" t="s">
        <v>4</v>
      </c>
      <c r="E6" s="35" t="s">
        <v>4</v>
      </c>
    </row>
    <row r="7" spans="1:5" x14ac:dyDescent="0.25">
      <c r="A7" s="36" t="s">
        <v>5</v>
      </c>
      <c r="B7" s="37" t="s">
        <v>6</v>
      </c>
      <c r="C7" s="37">
        <f>SUM(C8+C19+C25+C37+C43+C65+C66+C79+C80+C81+C82)</f>
        <v>83834.12000000001</v>
      </c>
      <c r="D7" s="37">
        <f>SUM(D8+D19+D25+D37+D43+D65+D66+D79+D80+D81+D82)</f>
        <v>16030.87</v>
      </c>
      <c r="E7" s="37">
        <f>SUM(E8+E19+E25+E37+E43+E65+E66+E79+E80+E81+E82)</f>
        <v>67803.250000000029</v>
      </c>
    </row>
    <row r="8" spans="1:5" x14ac:dyDescent="0.25">
      <c r="A8" s="38" t="s">
        <v>7</v>
      </c>
      <c r="B8" s="39" t="s">
        <v>8</v>
      </c>
      <c r="C8" s="39">
        <f>SUM(D8:E8)</f>
        <v>34318.07</v>
      </c>
      <c r="D8" s="39">
        <f>SUM(D9:D18)</f>
        <v>5296.3899999999994</v>
      </c>
      <c r="E8" s="39">
        <f>SUM(E9:E18)</f>
        <v>29021.68</v>
      </c>
    </row>
    <row r="9" spans="1:5" x14ac:dyDescent="0.25">
      <c r="A9" s="5" t="s">
        <v>9</v>
      </c>
      <c r="B9" s="6" t="s">
        <v>10</v>
      </c>
      <c r="C9" s="40">
        <f>SUM(D9:E9)</f>
        <v>4037.1799999999994</v>
      </c>
      <c r="D9" s="7">
        <v>992.14</v>
      </c>
      <c r="E9" s="8">
        <v>3045.0399999999995</v>
      </c>
    </row>
    <row r="10" spans="1:5" x14ac:dyDescent="0.25">
      <c r="A10" s="5" t="s">
        <v>11</v>
      </c>
      <c r="B10" s="6" t="s">
        <v>12</v>
      </c>
      <c r="C10" s="40">
        <f t="shared" ref="C10:C18" si="0">SUM(D10:E10)</f>
        <v>2510.69</v>
      </c>
      <c r="D10" s="7">
        <v>840.18</v>
      </c>
      <c r="E10" s="8">
        <v>1670.51</v>
      </c>
    </row>
    <row r="11" spans="1:5" x14ac:dyDescent="0.25">
      <c r="A11" s="5" t="s">
        <v>13</v>
      </c>
      <c r="B11" s="6" t="s">
        <v>14</v>
      </c>
      <c r="C11" s="40">
        <f t="shared" si="0"/>
        <v>4468.12</v>
      </c>
      <c r="D11" s="7">
        <v>422.06</v>
      </c>
      <c r="E11" s="8">
        <v>4046.0599999999995</v>
      </c>
    </row>
    <row r="12" spans="1:5" x14ac:dyDescent="0.25">
      <c r="A12" s="5" t="s">
        <v>15</v>
      </c>
      <c r="B12" s="6" t="s">
        <v>16</v>
      </c>
      <c r="C12" s="40">
        <f t="shared" si="0"/>
        <v>3642.1</v>
      </c>
      <c r="D12" s="7">
        <v>685.68</v>
      </c>
      <c r="E12" s="8">
        <v>2956.42</v>
      </c>
    </row>
    <row r="13" spans="1:5" x14ac:dyDescent="0.25">
      <c r="A13" s="5" t="s">
        <v>17</v>
      </c>
      <c r="B13" s="6" t="s">
        <v>18</v>
      </c>
      <c r="C13" s="40">
        <f t="shared" si="0"/>
        <v>15431.02</v>
      </c>
      <c r="D13" s="9">
        <v>1792</v>
      </c>
      <c r="E13" s="10">
        <v>13639.02</v>
      </c>
    </row>
    <row r="14" spans="1:5" x14ac:dyDescent="0.25">
      <c r="A14" s="5" t="s">
        <v>19</v>
      </c>
      <c r="B14" s="6" t="s">
        <v>153</v>
      </c>
      <c r="C14" s="40">
        <f t="shared" si="0"/>
        <v>70.540000000000006</v>
      </c>
      <c r="D14" s="7">
        <v>7.95</v>
      </c>
      <c r="E14" s="8">
        <v>62.59</v>
      </c>
    </row>
    <row r="15" spans="1:5" x14ac:dyDescent="0.25">
      <c r="A15" s="5" t="s">
        <v>20</v>
      </c>
      <c r="B15" s="6" t="s">
        <v>21</v>
      </c>
      <c r="C15" s="40">
        <f t="shared" si="0"/>
        <v>1546.01</v>
      </c>
      <c r="D15" s="7">
        <v>252.05</v>
      </c>
      <c r="E15" s="8">
        <v>1293.96</v>
      </c>
    </row>
    <row r="16" spans="1:5" x14ac:dyDescent="0.25">
      <c r="A16" s="5" t="s">
        <v>22</v>
      </c>
      <c r="B16" s="6" t="s">
        <v>23</v>
      </c>
      <c r="C16" s="40">
        <f t="shared" si="0"/>
        <v>2383.41</v>
      </c>
      <c r="D16" s="11">
        <v>273.20999999999998</v>
      </c>
      <c r="E16" s="12">
        <v>2110.1999999999998</v>
      </c>
    </row>
    <row r="17" spans="1:5" x14ac:dyDescent="0.25">
      <c r="A17" s="5" t="s">
        <v>24</v>
      </c>
      <c r="B17" s="6" t="s">
        <v>165</v>
      </c>
      <c r="C17" s="40">
        <f t="shared" si="0"/>
        <v>223.27</v>
      </c>
      <c r="D17" s="13">
        <v>31.12</v>
      </c>
      <c r="E17" s="8">
        <v>192.15</v>
      </c>
    </row>
    <row r="18" spans="1:5" x14ac:dyDescent="0.25">
      <c r="A18" s="5" t="s">
        <v>25</v>
      </c>
      <c r="B18" s="6" t="s">
        <v>26</v>
      </c>
      <c r="C18" s="41">
        <f t="shared" si="0"/>
        <v>5.73</v>
      </c>
      <c r="D18" s="14">
        <v>0</v>
      </c>
      <c r="E18" s="15">
        <v>5.73</v>
      </c>
    </row>
    <row r="19" spans="1:5" x14ac:dyDescent="0.25">
      <c r="A19" s="38" t="s">
        <v>27</v>
      </c>
      <c r="B19" s="39" t="s">
        <v>195</v>
      </c>
      <c r="C19" s="39">
        <f>SUM(D19:E19)</f>
        <v>7206.3700000000008</v>
      </c>
      <c r="D19" s="39">
        <f>SUM(D20:D24)</f>
        <v>1829.18</v>
      </c>
      <c r="E19" s="39">
        <f>SUM(E20:E24)</f>
        <v>5377.1900000000005</v>
      </c>
    </row>
    <row r="20" spans="1:5" x14ac:dyDescent="0.25">
      <c r="A20" s="5" t="s">
        <v>28</v>
      </c>
      <c r="B20" s="6" t="s">
        <v>210</v>
      </c>
      <c r="C20" s="40">
        <f t="shared" ref="C20:C82" si="1">SUM(D20:E20)</f>
        <v>4431.1400000000003</v>
      </c>
      <c r="D20" s="6">
        <v>1220.95</v>
      </c>
      <c r="E20" s="6">
        <v>3210.19</v>
      </c>
    </row>
    <row r="21" spans="1:5" x14ac:dyDescent="0.25">
      <c r="A21" s="5" t="s">
        <v>29</v>
      </c>
      <c r="B21" s="6" t="s">
        <v>30</v>
      </c>
      <c r="C21" s="40">
        <f t="shared" si="1"/>
        <v>2477.35</v>
      </c>
      <c r="D21" s="6">
        <v>581.41</v>
      </c>
      <c r="E21" s="6">
        <v>1895.94</v>
      </c>
    </row>
    <row r="22" spans="1:5" x14ac:dyDescent="0.25">
      <c r="A22" s="5" t="s">
        <v>31</v>
      </c>
      <c r="B22" s="6" t="s">
        <v>211</v>
      </c>
      <c r="C22" s="40">
        <f>SUM(D22:E22)</f>
        <v>11.02</v>
      </c>
      <c r="D22" s="6">
        <v>0</v>
      </c>
      <c r="E22" s="6">
        <v>11.02</v>
      </c>
    </row>
    <row r="23" spans="1:5" x14ac:dyDescent="0.25">
      <c r="A23" s="5" t="s">
        <v>146</v>
      </c>
      <c r="B23" s="6" t="s">
        <v>166</v>
      </c>
      <c r="C23" s="40">
        <f>SUM(D23:E23)</f>
        <v>0.48</v>
      </c>
      <c r="D23" s="6">
        <v>0.48</v>
      </c>
      <c r="E23" s="6">
        <v>0</v>
      </c>
    </row>
    <row r="24" spans="1:5" x14ac:dyDescent="0.25">
      <c r="A24" s="5" t="s">
        <v>184</v>
      </c>
      <c r="B24" s="16" t="s">
        <v>32</v>
      </c>
      <c r="C24" s="40">
        <f>SUM(D24:E24)</f>
        <v>286.38</v>
      </c>
      <c r="D24" s="16">
        <v>26.34</v>
      </c>
      <c r="E24" s="16">
        <v>260.04000000000002</v>
      </c>
    </row>
    <row r="25" spans="1:5" x14ac:dyDescent="0.25">
      <c r="A25" s="38" t="s">
        <v>33</v>
      </c>
      <c r="B25" s="39" t="s">
        <v>34</v>
      </c>
      <c r="C25" s="39">
        <f>SUM(D25:E25)</f>
        <v>5791.5200000000013</v>
      </c>
      <c r="D25" s="39">
        <f>SUM(D26:D36)</f>
        <v>1555.96</v>
      </c>
      <c r="E25" s="39">
        <f>SUM(E26:E36)</f>
        <v>4235.5600000000013</v>
      </c>
    </row>
    <row r="26" spans="1:5" x14ac:dyDescent="0.25">
      <c r="A26" s="5" t="s">
        <v>35</v>
      </c>
      <c r="B26" s="6" t="s">
        <v>36</v>
      </c>
      <c r="C26" s="40">
        <f t="shared" si="1"/>
        <v>1576.65</v>
      </c>
      <c r="D26" s="6">
        <v>1043.1400000000001</v>
      </c>
      <c r="E26" s="6">
        <v>533.51</v>
      </c>
    </row>
    <row r="27" spans="1:5" x14ac:dyDescent="0.25">
      <c r="A27" s="5" t="s">
        <v>37</v>
      </c>
      <c r="B27" s="6" t="s">
        <v>38</v>
      </c>
      <c r="C27" s="40">
        <f t="shared" si="1"/>
        <v>91.07</v>
      </c>
      <c r="D27" s="6">
        <v>0.3</v>
      </c>
      <c r="E27" s="6">
        <v>90.77</v>
      </c>
    </row>
    <row r="28" spans="1:5" x14ac:dyDescent="0.25">
      <c r="A28" s="5" t="s">
        <v>39</v>
      </c>
      <c r="B28" s="6" t="s">
        <v>40</v>
      </c>
      <c r="C28" s="40">
        <f t="shared" si="1"/>
        <v>104.57</v>
      </c>
      <c r="D28" s="6">
        <v>81.069999999999993</v>
      </c>
      <c r="E28" s="6">
        <v>23.5</v>
      </c>
    </row>
    <row r="29" spans="1:5" x14ac:dyDescent="0.25">
      <c r="A29" s="5" t="s">
        <v>41</v>
      </c>
      <c r="B29" s="6" t="s">
        <v>42</v>
      </c>
      <c r="C29" s="40">
        <f t="shared" si="1"/>
        <v>2233.91</v>
      </c>
      <c r="D29" s="6">
        <v>185.06</v>
      </c>
      <c r="E29" s="6">
        <v>2048.85</v>
      </c>
    </row>
    <row r="30" spans="1:5" x14ac:dyDescent="0.25">
      <c r="A30" s="5" t="s">
        <v>43</v>
      </c>
      <c r="B30" s="6" t="s">
        <v>152</v>
      </c>
      <c r="C30" s="40">
        <f t="shared" si="1"/>
        <v>38.68</v>
      </c>
      <c r="D30" s="6">
        <v>0</v>
      </c>
      <c r="E30" s="6">
        <v>38.68</v>
      </c>
    </row>
    <row r="31" spans="1:5" x14ac:dyDescent="0.25">
      <c r="A31" s="5" t="s">
        <v>44</v>
      </c>
      <c r="B31" s="6" t="s">
        <v>170</v>
      </c>
      <c r="C31" s="40">
        <f t="shared" si="1"/>
        <v>0.8</v>
      </c>
      <c r="D31" s="6">
        <v>0</v>
      </c>
      <c r="E31" s="6">
        <v>0.8</v>
      </c>
    </row>
    <row r="32" spans="1:5" x14ac:dyDescent="0.25">
      <c r="A32" s="5" t="s">
        <v>45</v>
      </c>
      <c r="B32" s="6" t="s">
        <v>194</v>
      </c>
      <c r="C32" s="40">
        <f t="shared" si="1"/>
        <v>1606.73</v>
      </c>
      <c r="D32" s="6">
        <v>241.48000000000002</v>
      </c>
      <c r="E32" s="6">
        <v>1365.25</v>
      </c>
    </row>
    <row r="33" spans="1:5" x14ac:dyDescent="0.25">
      <c r="A33" s="5" t="s">
        <v>46</v>
      </c>
      <c r="B33" s="6" t="s">
        <v>193</v>
      </c>
      <c r="C33" s="40">
        <f t="shared" si="1"/>
        <v>84</v>
      </c>
      <c r="D33" s="6">
        <v>4.91</v>
      </c>
      <c r="E33" s="6">
        <v>79.09</v>
      </c>
    </row>
    <row r="34" spans="1:5" x14ac:dyDescent="0.25">
      <c r="A34" s="5" t="s">
        <v>47</v>
      </c>
      <c r="B34" s="6" t="s">
        <v>178</v>
      </c>
      <c r="C34" s="40">
        <f t="shared" si="1"/>
        <v>13.02</v>
      </c>
      <c r="D34" s="6">
        <v>0</v>
      </c>
      <c r="E34" s="6">
        <v>13.02</v>
      </c>
    </row>
    <row r="35" spans="1:5" x14ac:dyDescent="0.25">
      <c r="A35" s="5" t="s">
        <v>151</v>
      </c>
      <c r="B35" s="6" t="s">
        <v>48</v>
      </c>
      <c r="C35" s="40">
        <f t="shared" si="1"/>
        <v>17.07</v>
      </c>
      <c r="D35" s="6">
        <v>0</v>
      </c>
      <c r="E35" s="6">
        <v>17.07</v>
      </c>
    </row>
    <row r="36" spans="1:5" x14ac:dyDescent="0.25">
      <c r="A36" s="5" t="s">
        <v>159</v>
      </c>
      <c r="B36" s="17" t="s">
        <v>49</v>
      </c>
      <c r="C36" s="40">
        <f t="shared" si="1"/>
        <v>25.02</v>
      </c>
      <c r="D36" s="6">
        <v>0</v>
      </c>
      <c r="E36" s="6">
        <v>25.02</v>
      </c>
    </row>
    <row r="37" spans="1:5" x14ac:dyDescent="0.25">
      <c r="A37" s="2" t="s">
        <v>50</v>
      </c>
      <c r="B37" s="1" t="s">
        <v>161</v>
      </c>
      <c r="C37" s="39">
        <f>SUM(D37:E37)</f>
        <v>345.49</v>
      </c>
      <c r="D37" s="3">
        <f>SUM(D38:D42)</f>
        <v>16.690000000000001</v>
      </c>
      <c r="E37" s="3">
        <f>SUM(E38:E42)</f>
        <v>328.8</v>
      </c>
    </row>
    <row r="38" spans="1:5" x14ac:dyDescent="0.25">
      <c r="A38" s="18" t="s">
        <v>179</v>
      </c>
      <c r="B38" s="40" t="s">
        <v>167</v>
      </c>
      <c r="C38" s="40">
        <f>SUM(D38:E38)</f>
        <v>203.01000000000005</v>
      </c>
      <c r="D38" s="40">
        <v>15.59</v>
      </c>
      <c r="E38" s="40">
        <v>187.42000000000004</v>
      </c>
    </row>
    <row r="39" spans="1:5" x14ac:dyDescent="0.25">
      <c r="A39" s="18" t="s">
        <v>180</v>
      </c>
      <c r="B39" s="40" t="s">
        <v>145</v>
      </c>
      <c r="C39" s="40">
        <f>SUM(D39:E39)</f>
        <v>0.14000000000000001</v>
      </c>
      <c r="D39" s="40">
        <v>0</v>
      </c>
      <c r="E39" s="40">
        <v>0.14000000000000001</v>
      </c>
    </row>
    <row r="40" spans="1:5" x14ac:dyDescent="0.25">
      <c r="A40" s="18" t="s">
        <v>181</v>
      </c>
      <c r="B40" s="6" t="s">
        <v>85</v>
      </c>
      <c r="C40" s="40">
        <f>SUM(D40:E40)</f>
        <v>1.76</v>
      </c>
      <c r="D40" s="6">
        <v>0.51</v>
      </c>
      <c r="E40" s="6">
        <v>1.25</v>
      </c>
    </row>
    <row r="41" spans="1:5" x14ac:dyDescent="0.25">
      <c r="A41" s="18" t="s">
        <v>182</v>
      </c>
      <c r="B41" s="6" t="s">
        <v>168</v>
      </c>
      <c r="C41" s="40">
        <f t="shared" ref="C41" si="2">SUM(D41:E41)</f>
        <v>140.37</v>
      </c>
      <c r="D41" s="6">
        <v>0.59</v>
      </c>
      <c r="E41" s="6">
        <v>139.78</v>
      </c>
    </row>
    <row r="42" spans="1:5" x14ac:dyDescent="0.25">
      <c r="A42" s="18" t="s">
        <v>183</v>
      </c>
      <c r="B42" s="6" t="s">
        <v>169</v>
      </c>
      <c r="C42" s="40">
        <f>SUM(D42:E42)</f>
        <v>0.21</v>
      </c>
      <c r="D42" s="6">
        <v>0</v>
      </c>
      <c r="E42" s="6">
        <v>0.21</v>
      </c>
    </row>
    <row r="43" spans="1:5" x14ac:dyDescent="0.25">
      <c r="A43" s="38" t="s">
        <v>51</v>
      </c>
      <c r="B43" s="39" t="s">
        <v>52</v>
      </c>
      <c r="C43" s="39">
        <f>SUM(D43:E43)</f>
        <v>94.77</v>
      </c>
      <c r="D43" s="39">
        <f>SUM(D44:D64)</f>
        <v>13.270000000000001</v>
      </c>
      <c r="E43" s="39">
        <f>SUM(E44:E64)</f>
        <v>81.5</v>
      </c>
    </row>
    <row r="44" spans="1:5" x14ac:dyDescent="0.25">
      <c r="A44" s="5" t="s">
        <v>53</v>
      </c>
      <c r="B44" s="6" t="s">
        <v>171</v>
      </c>
      <c r="C44" s="40">
        <f>SUM(D44:E44)</f>
        <v>0.89</v>
      </c>
      <c r="D44" s="17">
        <v>0.17</v>
      </c>
      <c r="E44" s="17">
        <v>0.72</v>
      </c>
    </row>
    <row r="45" spans="1:5" x14ac:dyDescent="0.25">
      <c r="A45" s="5" t="s">
        <v>54</v>
      </c>
      <c r="B45" s="6" t="s">
        <v>73</v>
      </c>
      <c r="C45" s="40">
        <f t="shared" ref="C45:C64" si="3">SUM(D45:E45)</f>
        <v>0.02</v>
      </c>
      <c r="D45" s="17">
        <v>0</v>
      </c>
      <c r="E45" s="17">
        <v>0.02</v>
      </c>
    </row>
    <row r="46" spans="1:5" x14ac:dyDescent="0.25">
      <c r="A46" s="5" t="s">
        <v>56</v>
      </c>
      <c r="B46" s="6" t="s">
        <v>55</v>
      </c>
      <c r="C46" s="40">
        <f t="shared" si="3"/>
        <v>0.31000000000000005</v>
      </c>
      <c r="D46" s="17">
        <v>0.17</v>
      </c>
      <c r="E46" s="17">
        <v>0.14000000000000001</v>
      </c>
    </row>
    <row r="47" spans="1:5" x14ac:dyDescent="0.25">
      <c r="A47" s="5" t="s">
        <v>58</v>
      </c>
      <c r="B47" s="6" t="s">
        <v>172</v>
      </c>
      <c r="C47" s="40">
        <f t="shared" si="3"/>
        <v>0.04</v>
      </c>
      <c r="D47" s="17">
        <v>0</v>
      </c>
      <c r="E47" s="17">
        <v>0.04</v>
      </c>
    </row>
    <row r="48" spans="1:5" x14ac:dyDescent="0.25">
      <c r="A48" s="5" t="s">
        <v>60</v>
      </c>
      <c r="B48" s="6" t="s">
        <v>63</v>
      </c>
      <c r="C48" s="40">
        <f t="shared" si="3"/>
        <v>2.4900000000000002</v>
      </c>
      <c r="D48" s="17">
        <v>0.17</v>
      </c>
      <c r="E48" s="17">
        <v>2.3200000000000003</v>
      </c>
    </row>
    <row r="49" spans="1:5" x14ac:dyDescent="0.25">
      <c r="A49" s="5" t="s">
        <v>62</v>
      </c>
      <c r="B49" s="6" t="s">
        <v>59</v>
      </c>
      <c r="C49" s="40">
        <f t="shared" si="3"/>
        <v>11.56</v>
      </c>
      <c r="D49" s="17">
        <v>0.16</v>
      </c>
      <c r="E49" s="17">
        <v>11.4</v>
      </c>
    </row>
    <row r="50" spans="1:5" x14ac:dyDescent="0.25">
      <c r="A50" s="5" t="s">
        <v>64</v>
      </c>
      <c r="B50" s="6" t="s">
        <v>61</v>
      </c>
      <c r="C50" s="40">
        <f t="shared" si="3"/>
        <v>3.8</v>
      </c>
      <c r="D50" s="17">
        <v>0.22999999999999998</v>
      </c>
      <c r="E50" s="17">
        <v>3.57</v>
      </c>
    </row>
    <row r="51" spans="1:5" x14ac:dyDescent="0.25">
      <c r="A51" s="5" t="s">
        <v>66</v>
      </c>
      <c r="B51" s="6" t="s">
        <v>57</v>
      </c>
      <c r="C51" s="40">
        <f t="shared" si="3"/>
        <v>8.08</v>
      </c>
      <c r="D51" s="17">
        <v>3.58</v>
      </c>
      <c r="E51" s="17">
        <v>4.5</v>
      </c>
    </row>
    <row r="52" spans="1:5" x14ac:dyDescent="0.25">
      <c r="A52" s="5" t="s">
        <v>68</v>
      </c>
      <c r="B52" s="6" t="s">
        <v>173</v>
      </c>
      <c r="C52" s="40">
        <f t="shared" si="3"/>
        <v>4.24</v>
      </c>
      <c r="D52" s="17">
        <v>1.76</v>
      </c>
      <c r="E52" s="17">
        <v>2.4800000000000004</v>
      </c>
    </row>
    <row r="53" spans="1:5" x14ac:dyDescent="0.25">
      <c r="A53" s="5" t="s">
        <v>70</v>
      </c>
      <c r="B53" s="6" t="s">
        <v>65</v>
      </c>
      <c r="C53" s="40">
        <f t="shared" si="3"/>
        <v>2.75</v>
      </c>
      <c r="D53" s="17">
        <v>0</v>
      </c>
      <c r="E53" s="17">
        <v>2.75</v>
      </c>
    </row>
    <row r="54" spans="1:5" x14ac:dyDescent="0.25">
      <c r="A54" s="5" t="s">
        <v>72</v>
      </c>
      <c r="B54" s="6" t="s">
        <v>77</v>
      </c>
      <c r="C54" s="40">
        <f t="shared" si="3"/>
        <v>0.37</v>
      </c>
      <c r="D54" s="17">
        <v>0</v>
      </c>
      <c r="E54" s="17">
        <v>0.37</v>
      </c>
    </row>
    <row r="55" spans="1:5" x14ac:dyDescent="0.25">
      <c r="A55" s="5" t="s">
        <v>74</v>
      </c>
      <c r="B55" s="6" t="s">
        <v>71</v>
      </c>
      <c r="C55" s="40">
        <f t="shared" si="3"/>
        <v>0.01</v>
      </c>
      <c r="D55" s="17">
        <v>0</v>
      </c>
      <c r="E55" s="17">
        <v>0.01</v>
      </c>
    </row>
    <row r="56" spans="1:5" x14ac:dyDescent="0.25">
      <c r="A56" s="5" t="s">
        <v>76</v>
      </c>
      <c r="B56" s="6" t="s">
        <v>67</v>
      </c>
      <c r="C56" s="40">
        <f t="shared" si="3"/>
        <v>3.45</v>
      </c>
      <c r="D56" s="17">
        <v>0</v>
      </c>
      <c r="E56" s="17">
        <v>3.45</v>
      </c>
    </row>
    <row r="57" spans="1:5" x14ac:dyDescent="0.25">
      <c r="A57" s="5" t="s">
        <v>78</v>
      </c>
      <c r="B57" s="6" t="s">
        <v>75</v>
      </c>
      <c r="C57" s="40">
        <f t="shared" si="3"/>
        <v>2.2200000000000002</v>
      </c>
      <c r="D57" s="17">
        <v>0.32</v>
      </c>
      <c r="E57" s="17">
        <v>1.9000000000000001</v>
      </c>
    </row>
    <row r="58" spans="1:5" x14ac:dyDescent="0.25">
      <c r="A58" s="5" t="s">
        <v>80</v>
      </c>
      <c r="B58" s="17" t="s">
        <v>174</v>
      </c>
      <c r="C58" s="40">
        <f t="shared" si="3"/>
        <v>0.57999999999999996</v>
      </c>
      <c r="D58" s="17">
        <v>0</v>
      </c>
      <c r="E58" s="17">
        <v>0.57999999999999996</v>
      </c>
    </row>
    <row r="59" spans="1:5" x14ac:dyDescent="0.25">
      <c r="A59" s="5" t="s">
        <v>81</v>
      </c>
      <c r="B59" s="6" t="s">
        <v>175</v>
      </c>
      <c r="C59" s="40">
        <f t="shared" si="3"/>
        <v>0.08</v>
      </c>
      <c r="D59" s="17">
        <v>0</v>
      </c>
      <c r="E59" s="17">
        <v>0.08</v>
      </c>
    </row>
    <row r="60" spans="1:5" x14ac:dyDescent="0.25">
      <c r="A60" s="5" t="s">
        <v>155</v>
      </c>
      <c r="B60" s="19" t="s">
        <v>79</v>
      </c>
      <c r="C60" s="40">
        <f t="shared" si="3"/>
        <v>5.13</v>
      </c>
      <c r="D60" s="19">
        <v>0.90999999999999992</v>
      </c>
      <c r="E60" s="17">
        <v>4.22</v>
      </c>
    </row>
    <row r="61" spans="1:5" x14ac:dyDescent="0.25">
      <c r="A61" s="5" t="s">
        <v>82</v>
      </c>
      <c r="B61" s="20" t="s">
        <v>176</v>
      </c>
      <c r="C61" s="40">
        <f t="shared" si="3"/>
        <v>0.5</v>
      </c>
      <c r="D61" s="21">
        <v>0.09</v>
      </c>
      <c r="E61" s="17">
        <v>0.41000000000000003</v>
      </c>
    </row>
    <row r="62" spans="1:5" x14ac:dyDescent="0.25">
      <c r="A62" s="5" t="s">
        <v>156</v>
      </c>
      <c r="B62" s="20" t="s">
        <v>69</v>
      </c>
      <c r="C62" s="40">
        <f t="shared" si="3"/>
        <v>0.16</v>
      </c>
      <c r="D62" s="21">
        <v>0</v>
      </c>
      <c r="E62" s="17">
        <v>0.16</v>
      </c>
    </row>
    <row r="63" spans="1:5" x14ac:dyDescent="0.25">
      <c r="A63" s="5" t="s">
        <v>157</v>
      </c>
      <c r="B63" s="20" t="s">
        <v>177</v>
      </c>
      <c r="C63" s="40">
        <f t="shared" si="3"/>
        <v>7.43</v>
      </c>
      <c r="D63" s="21">
        <v>1.72</v>
      </c>
      <c r="E63" s="17">
        <v>5.71</v>
      </c>
    </row>
    <row r="64" spans="1:5" x14ac:dyDescent="0.25">
      <c r="A64" s="5" t="s">
        <v>158</v>
      </c>
      <c r="B64" s="20" t="s">
        <v>83</v>
      </c>
      <c r="C64" s="40">
        <f t="shared" si="3"/>
        <v>40.660000000000004</v>
      </c>
      <c r="D64" s="21">
        <v>3.99</v>
      </c>
      <c r="E64" s="17">
        <v>36.67</v>
      </c>
    </row>
    <row r="65" spans="1:5" x14ac:dyDescent="0.25">
      <c r="A65" s="38" t="s">
        <v>84</v>
      </c>
      <c r="B65" s="39" t="s">
        <v>163</v>
      </c>
      <c r="C65" s="39">
        <f t="shared" si="1"/>
        <v>34.660000000000004</v>
      </c>
      <c r="D65" s="39">
        <v>9.2799999999999994</v>
      </c>
      <c r="E65" s="39">
        <v>25.380000000000006</v>
      </c>
    </row>
    <row r="66" spans="1:5" x14ac:dyDescent="0.25">
      <c r="A66" s="38" t="s">
        <v>208</v>
      </c>
      <c r="B66" s="39" t="s">
        <v>164</v>
      </c>
      <c r="C66" s="39">
        <f>SUM(D66:E66)</f>
        <v>35101.350000000006</v>
      </c>
      <c r="D66" s="39">
        <f>SUM(D67:D78)</f>
        <v>7072.7199999999993</v>
      </c>
      <c r="E66" s="39">
        <f>SUM(E67:E78)</f>
        <v>28028.630000000005</v>
      </c>
    </row>
    <row r="67" spans="1:5" x14ac:dyDescent="0.25">
      <c r="A67" s="5" t="s">
        <v>196</v>
      </c>
      <c r="B67" s="6" t="s">
        <v>87</v>
      </c>
      <c r="C67" s="40">
        <f t="shared" si="1"/>
        <v>9397.35</v>
      </c>
      <c r="D67" s="6">
        <v>2249.9699999999998</v>
      </c>
      <c r="E67" s="6">
        <v>7147.38</v>
      </c>
    </row>
    <row r="68" spans="1:5" x14ac:dyDescent="0.25">
      <c r="A68" s="5" t="s">
        <v>197</v>
      </c>
      <c r="B68" s="6" t="s">
        <v>88</v>
      </c>
      <c r="C68" s="40">
        <f t="shared" si="1"/>
        <v>455.24</v>
      </c>
      <c r="D68" s="6">
        <v>113.18</v>
      </c>
      <c r="E68" s="6">
        <v>342.06</v>
      </c>
    </row>
    <row r="69" spans="1:5" x14ac:dyDescent="0.25">
      <c r="A69" s="5" t="s">
        <v>198</v>
      </c>
      <c r="B69" s="6" t="s">
        <v>90</v>
      </c>
      <c r="C69" s="40">
        <f t="shared" si="1"/>
        <v>503.81</v>
      </c>
      <c r="D69" s="6">
        <v>39.81</v>
      </c>
      <c r="E69" s="6">
        <v>464</v>
      </c>
    </row>
    <row r="70" spans="1:5" x14ac:dyDescent="0.25">
      <c r="A70" s="5" t="s">
        <v>199</v>
      </c>
      <c r="B70" s="6" t="s">
        <v>148</v>
      </c>
      <c r="C70" s="40">
        <f t="shared" si="1"/>
        <v>15.45</v>
      </c>
      <c r="D70" s="6">
        <v>0</v>
      </c>
      <c r="E70" s="6">
        <v>15.45</v>
      </c>
    </row>
    <row r="71" spans="1:5" x14ac:dyDescent="0.25">
      <c r="A71" s="5" t="s">
        <v>200</v>
      </c>
      <c r="B71" s="6" t="s">
        <v>150</v>
      </c>
      <c r="C71" s="40">
        <f t="shared" si="1"/>
        <v>0.67</v>
      </c>
      <c r="D71" s="6">
        <v>0</v>
      </c>
      <c r="E71" s="6">
        <v>0.67</v>
      </c>
    </row>
    <row r="72" spans="1:5" x14ac:dyDescent="0.25">
      <c r="A72" s="5" t="s">
        <v>201</v>
      </c>
      <c r="B72" s="6" t="s">
        <v>147</v>
      </c>
      <c r="C72" s="40">
        <f t="shared" si="1"/>
        <v>105.48</v>
      </c>
      <c r="D72" s="6">
        <v>48.49</v>
      </c>
      <c r="E72" s="6">
        <v>56.99</v>
      </c>
    </row>
    <row r="73" spans="1:5" x14ac:dyDescent="0.25">
      <c r="A73" s="5" t="s">
        <v>202</v>
      </c>
      <c r="B73" s="6" t="s">
        <v>89</v>
      </c>
      <c r="C73" s="40">
        <f t="shared" si="1"/>
        <v>301.60000000000002</v>
      </c>
      <c r="D73" s="6">
        <v>15.370000000000001</v>
      </c>
      <c r="E73" s="6">
        <v>286.23</v>
      </c>
    </row>
    <row r="74" spans="1:5" x14ac:dyDescent="0.25">
      <c r="A74" s="5" t="s">
        <v>203</v>
      </c>
      <c r="B74" s="6" t="s">
        <v>91</v>
      </c>
      <c r="C74" s="40">
        <f t="shared" si="1"/>
        <v>20083.900000000001</v>
      </c>
      <c r="D74" s="6">
        <v>3482.09</v>
      </c>
      <c r="E74" s="6">
        <v>16601.810000000001</v>
      </c>
    </row>
    <row r="75" spans="1:5" x14ac:dyDescent="0.25">
      <c r="A75" s="5" t="s">
        <v>204</v>
      </c>
      <c r="B75" s="6" t="s">
        <v>189</v>
      </c>
      <c r="C75" s="40">
        <f t="shared" si="1"/>
        <v>326.67</v>
      </c>
      <c r="D75" s="6">
        <v>70.430000000000007</v>
      </c>
      <c r="E75" s="6">
        <v>256.24</v>
      </c>
    </row>
    <row r="76" spans="1:5" x14ac:dyDescent="0.25">
      <c r="A76" s="5" t="s">
        <v>205</v>
      </c>
      <c r="B76" s="6" t="s">
        <v>187</v>
      </c>
      <c r="C76" s="40">
        <f t="shared" si="1"/>
        <v>3177.3999999999996</v>
      </c>
      <c r="D76" s="6">
        <v>830.78</v>
      </c>
      <c r="E76" s="6">
        <v>2346.62</v>
      </c>
    </row>
    <row r="77" spans="1:5" x14ac:dyDescent="0.25">
      <c r="A77" s="5" t="s">
        <v>206</v>
      </c>
      <c r="B77" s="6" t="s">
        <v>188</v>
      </c>
      <c r="C77" s="40">
        <f t="shared" si="1"/>
        <v>635.49</v>
      </c>
      <c r="D77" s="6">
        <v>204.16</v>
      </c>
      <c r="E77" s="6">
        <v>431.33000000000004</v>
      </c>
    </row>
    <row r="78" spans="1:5" x14ac:dyDescent="0.25">
      <c r="A78" s="5" t="s">
        <v>207</v>
      </c>
      <c r="B78" s="6" t="s">
        <v>92</v>
      </c>
      <c r="C78" s="40">
        <f t="shared" si="1"/>
        <v>98.289999999999992</v>
      </c>
      <c r="D78" s="6">
        <v>18.440000000000001</v>
      </c>
      <c r="E78" s="6">
        <v>79.849999999999994</v>
      </c>
    </row>
    <row r="79" spans="1:5" x14ac:dyDescent="0.25">
      <c r="A79" s="42" t="s">
        <v>86</v>
      </c>
      <c r="B79" s="39" t="s">
        <v>162</v>
      </c>
      <c r="C79" s="39">
        <f>SUM(D79:E79)</f>
        <v>250.14</v>
      </c>
      <c r="D79" s="39">
        <v>61.08</v>
      </c>
      <c r="E79" s="39">
        <v>189.06</v>
      </c>
    </row>
    <row r="80" spans="1:5" x14ac:dyDescent="0.25">
      <c r="A80" s="42" t="s">
        <v>93</v>
      </c>
      <c r="B80" s="39" t="s">
        <v>95</v>
      </c>
      <c r="C80" s="39">
        <f>SUM(D80:E80)</f>
        <v>3.8</v>
      </c>
      <c r="D80" s="39">
        <v>0.03</v>
      </c>
      <c r="E80" s="39">
        <v>3.77</v>
      </c>
    </row>
    <row r="81" spans="1:6" x14ac:dyDescent="0.25">
      <c r="A81" s="42" t="s">
        <v>94</v>
      </c>
      <c r="B81" s="39" t="s">
        <v>97</v>
      </c>
      <c r="C81" s="39">
        <f t="shared" si="1"/>
        <v>0.3</v>
      </c>
      <c r="D81" s="39">
        <v>0</v>
      </c>
      <c r="E81" s="39">
        <v>0.3</v>
      </c>
    </row>
    <row r="82" spans="1:6" x14ac:dyDescent="0.25">
      <c r="A82" s="42" t="s">
        <v>96</v>
      </c>
      <c r="B82" s="39" t="s">
        <v>98</v>
      </c>
      <c r="C82" s="39">
        <f t="shared" si="1"/>
        <v>687.65000000000009</v>
      </c>
      <c r="D82" s="39">
        <v>176.26999999999998</v>
      </c>
      <c r="E82" s="39">
        <v>511.38000000000005</v>
      </c>
    </row>
    <row r="83" spans="1:6" x14ac:dyDescent="0.25">
      <c r="A83" s="36" t="s">
        <v>99</v>
      </c>
      <c r="B83" s="37" t="s">
        <v>100</v>
      </c>
      <c r="C83" s="37">
        <f>SUM(C84+C91)</f>
        <v>2008.1799999999996</v>
      </c>
      <c r="D83" s="37">
        <f>SUM(D84+D91)</f>
        <v>489.39</v>
      </c>
      <c r="E83" s="37">
        <f>SUM(E84+E91)</f>
        <v>1518.7899999999997</v>
      </c>
    </row>
    <row r="84" spans="1:6" x14ac:dyDescent="0.25">
      <c r="A84" s="38" t="s">
        <v>101</v>
      </c>
      <c r="B84" s="39" t="s">
        <v>102</v>
      </c>
      <c r="C84" s="39">
        <f>SUM(D84:E84)</f>
        <v>511.28</v>
      </c>
      <c r="D84" s="39">
        <f>SUM(D85:D90)</f>
        <v>54.73</v>
      </c>
      <c r="E84" s="39">
        <f>SUM(E85:E90)</f>
        <v>456.54999999999995</v>
      </c>
    </row>
    <row r="85" spans="1:6" x14ac:dyDescent="0.25">
      <c r="A85" s="5" t="s">
        <v>103</v>
      </c>
      <c r="B85" s="6" t="s">
        <v>104</v>
      </c>
      <c r="C85" s="40">
        <f t="shared" ref="C85:C102" si="4">SUM(D85:E85)</f>
        <v>6.19</v>
      </c>
      <c r="D85" s="6">
        <v>0.79999999999999993</v>
      </c>
      <c r="E85" s="6">
        <v>5.3900000000000006</v>
      </c>
    </row>
    <row r="86" spans="1:6" x14ac:dyDescent="0.25">
      <c r="A86" s="5" t="s">
        <v>105</v>
      </c>
      <c r="B86" s="6" t="s">
        <v>106</v>
      </c>
      <c r="C86" s="40">
        <f t="shared" si="4"/>
        <v>395.77</v>
      </c>
      <c r="D86" s="6">
        <v>38.78</v>
      </c>
      <c r="E86" s="6">
        <v>356.99</v>
      </c>
    </row>
    <row r="87" spans="1:6" x14ac:dyDescent="0.25">
      <c r="A87" s="5" t="s">
        <v>107</v>
      </c>
      <c r="B87" s="6" t="s">
        <v>108</v>
      </c>
      <c r="C87" s="40">
        <f t="shared" si="4"/>
        <v>2.44</v>
      </c>
      <c r="D87" s="6">
        <v>0</v>
      </c>
      <c r="E87" s="6">
        <v>2.44</v>
      </c>
    </row>
    <row r="88" spans="1:6" x14ac:dyDescent="0.25">
      <c r="A88" s="5" t="s">
        <v>109</v>
      </c>
      <c r="B88" s="6" t="s">
        <v>110</v>
      </c>
      <c r="C88" s="40">
        <f t="shared" si="4"/>
        <v>0.13</v>
      </c>
      <c r="D88" s="6">
        <v>0</v>
      </c>
      <c r="E88" s="6">
        <v>0.13</v>
      </c>
    </row>
    <row r="89" spans="1:6" x14ac:dyDescent="0.25">
      <c r="A89" s="5" t="s">
        <v>111</v>
      </c>
      <c r="B89" s="6" t="s">
        <v>185</v>
      </c>
      <c r="C89" s="40">
        <f t="shared" si="4"/>
        <v>0.72</v>
      </c>
      <c r="D89" s="6">
        <v>0.26</v>
      </c>
      <c r="E89" s="6">
        <v>0.45999999999999996</v>
      </c>
    </row>
    <row r="90" spans="1:6" x14ac:dyDescent="0.25">
      <c r="A90" s="5" t="s">
        <v>186</v>
      </c>
      <c r="B90" s="6" t="s">
        <v>112</v>
      </c>
      <c r="C90" s="40">
        <f t="shared" si="4"/>
        <v>106.02999999999999</v>
      </c>
      <c r="D90" s="6">
        <v>14.89</v>
      </c>
      <c r="E90" s="6">
        <v>91.139999999999986</v>
      </c>
    </row>
    <row r="91" spans="1:6" x14ac:dyDescent="0.25">
      <c r="A91" s="38" t="s">
        <v>113</v>
      </c>
      <c r="B91" s="39" t="s">
        <v>114</v>
      </c>
      <c r="C91" s="39">
        <f>SUM(D91:E91)</f>
        <v>1496.8999999999996</v>
      </c>
      <c r="D91" s="39">
        <f>SUM(D92:D102)</f>
        <v>434.65999999999997</v>
      </c>
      <c r="E91" s="39">
        <f>SUM(E92:E102)</f>
        <v>1062.2399999999998</v>
      </c>
    </row>
    <row r="92" spans="1:6" x14ac:dyDescent="0.25">
      <c r="A92" s="43" t="s">
        <v>115</v>
      </c>
      <c r="B92" s="40" t="s">
        <v>116</v>
      </c>
      <c r="C92" s="40">
        <f t="shared" si="4"/>
        <v>1084.0899999999999</v>
      </c>
      <c r="D92" s="40">
        <v>313.76</v>
      </c>
      <c r="E92" s="40">
        <v>770.32999999999993</v>
      </c>
      <c r="F92" s="22"/>
    </row>
    <row r="93" spans="1:6" x14ac:dyDescent="0.25">
      <c r="A93" s="43" t="s">
        <v>117</v>
      </c>
      <c r="B93" s="6" t="s">
        <v>209</v>
      </c>
      <c r="C93" s="40">
        <f t="shared" si="4"/>
        <v>167.14</v>
      </c>
      <c r="D93" s="16">
        <v>66.47</v>
      </c>
      <c r="E93" s="23">
        <v>100.66999999999999</v>
      </c>
    </row>
    <row r="94" spans="1:6" x14ac:dyDescent="0.25">
      <c r="A94" s="43" t="s">
        <v>118</v>
      </c>
      <c r="B94" s="6" t="s">
        <v>154</v>
      </c>
      <c r="C94" s="40">
        <f t="shared" si="4"/>
        <v>28.81</v>
      </c>
      <c r="D94" s="16">
        <v>0.78</v>
      </c>
      <c r="E94" s="16">
        <v>28.029999999999998</v>
      </c>
    </row>
    <row r="95" spans="1:6" x14ac:dyDescent="0.25">
      <c r="A95" s="43" t="s">
        <v>119</v>
      </c>
      <c r="B95" s="6" t="s">
        <v>120</v>
      </c>
      <c r="C95" s="40">
        <f t="shared" si="4"/>
        <v>30.19</v>
      </c>
      <c r="D95" s="16">
        <v>2.16</v>
      </c>
      <c r="E95" s="16">
        <v>28.03</v>
      </c>
    </row>
    <row r="96" spans="1:6" x14ac:dyDescent="0.25">
      <c r="A96" s="43" t="s">
        <v>121</v>
      </c>
      <c r="B96" s="6" t="s">
        <v>122</v>
      </c>
      <c r="C96" s="40">
        <f t="shared" si="4"/>
        <v>38.26</v>
      </c>
      <c r="D96" s="16">
        <v>8.49</v>
      </c>
      <c r="E96" s="16">
        <v>29.769999999999996</v>
      </c>
    </row>
    <row r="97" spans="1:8" x14ac:dyDescent="0.25">
      <c r="A97" s="43" t="s">
        <v>123</v>
      </c>
      <c r="B97" s="6" t="s">
        <v>124</v>
      </c>
      <c r="C97" s="40">
        <f t="shared" si="4"/>
        <v>0.36</v>
      </c>
      <c r="D97" s="16">
        <v>0</v>
      </c>
      <c r="E97" s="16">
        <v>0.36</v>
      </c>
    </row>
    <row r="98" spans="1:8" x14ac:dyDescent="0.25">
      <c r="A98" s="43" t="s">
        <v>125</v>
      </c>
      <c r="B98" s="6" t="s">
        <v>126</v>
      </c>
      <c r="C98" s="40">
        <f t="shared" si="4"/>
        <v>14.22</v>
      </c>
      <c r="D98" s="16">
        <v>0.01</v>
      </c>
      <c r="E98" s="16">
        <v>14.21</v>
      </c>
    </row>
    <row r="99" spans="1:8" x14ac:dyDescent="0.25">
      <c r="A99" s="43" t="s">
        <v>127</v>
      </c>
      <c r="B99" s="6" t="s">
        <v>128</v>
      </c>
      <c r="C99" s="40">
        <f t="shared" si="4"/>
        <v>107.05000000000001</v>
      </c>
      <c r="D99" s="16">
        <v>37.020000000000003</v>
      </c>
      <c r="E99" s="16">
        <v>70.03</v>
      </c>
    </row>
    <row r="100" spans="1:8" x14ac:dyDescent="0.25">
      <c r="A100" s="43" t="s">
        <v>129</v>
      </c>
      <c r="B100" s="6" t="s">
        <v>191</v>
      </c>
      <c r="C100" s="40">
        <f t="shared" si="4"/>
        <v>2.36</v>
      </c>
      <c r="D100" s="16">
        <v>0.77</v>
      </c>
      <c r="E100" s="16">
        <v>1.5899999999999999</v>
      </c>
    </row>
    <row r="101" spans="1:8" x14ac:dyDescent="0.25">
      <c r="A101" s="43" t="s">
        <v>130</v>
      </c>
      <c r="B101" s="6" t="s">
        <v>131</v>
      </c>
      <c r="C101" s="40">
        <f t="shared" si="4"/>
        <v>1.49</v>
      </c>
      <c r="D101" s="16">
        <v>0</v>
      </c>
      <c r="E101" s="16">
        <v>1.49</v>
      </c>
    </row>
    <row r="102" spans="1:8" x14ac:dyDescent="0.25">
      <c r="A102" s="43" t="s">
        <v>132</v>
      </c>
      <c r="B102" s="6" t="s">
        <v>192</v>
      </c>
      <c r="C102" s="40">
        <f t="shared" si="4"/>
        <v>22.93</v>
      </c>
      <c r="D102" s="16">
        <v>5.1999999999999993</v>
      </c>
      <c r="E102" s="16">
        <v>17.73</v>
      </c>
    </row>
    <row r="103" spans="1:8" x14ac:dyDescent="0.25">
      <c r="A103" s="36" t="s">
        <v>133</v>
      </c>
      <c r="B103" s="37" t="s">
        <v>134</v>
      </c>
      <c r="C103" s="37">
        <f t="shared" ref="C103:C109" si="5">SUM(D103:E103)</f>
        <v>0.12</v>
      </c>
      <c r="D103" s="37">
        <v>0</v>
      </c>
      <c r="E103" s="37">
        <v>0.12</v>
      </c>
    </row>
    <row r="104" spans="1:8" x14ac:dyDescent="0.25">
      <c r="A104" s="36" t="s">
        <v>135</v>
      </c>
      <c r="B104" s="37" t="s">
        <v>190</v>
      </c>
      <c r="C104" s="37">
        <f t="shared" si="5"/>
        <v>83208.87</v>
      </c>
      <c r="D104" s="37">
        <v>11979.21</v>
      </c>
      <c r="E104" s="37">
        <v>71229.659999999989</v>
      </c>
    </row>
    <row r="105" spans="1:8" x14ac:dyDescent="0.25">
      <c r="A105" s="36" t="s">
        <v>136</v>
      </c>
      <c r="B105" s="37" t="s">
        <v>149</v>
      </c>
      <c r="C105" s="37">
        <f t="shared" si="5"/>
        <v>11612.199999999999</v>
      </c>
      <c r="D105" s="37">
        <v>1858.3</v>
      </c>
      <c r="E105" s="44">
        <v>9753.9</v>
      </c>
    </row>
    <row r="106" spans="1:8" x14ac:dyDescent="0.25">
      <c r="A106" s="36" t="s">
        <v>137</v>
      </c>
      <c r="B106" s="37" t="s">
        <v>138</v>
      </c>
      <c r="C106" s="37">
        <f t="shared" si="5"/>
        <v>2.25</v>
      </c>
      <c r="D106" s="37">
        <v>1.86</v>
      </c>
      <c r="E106" s="44">
        <v>0.3899999999999999</v>
      </c>
    </row>
    <row r="107" spans="1:8" x14ac:dyDescent="0.25">
      <c r="A107" s="36" t="s">
        <v>139</v>
      </c>
      <c r="B107" s="37" t="s">
        <v>140</v>
      </c>
      <c r="C107" s="37">
        <f t="shared" si="5"/>
        <v>186.67</v>
      </c>
      <c r="D107" s="37">
        <v>51</v>
      </c>
      <c r="E107" s="44">
        <v>135.66999999999999</v>
      </c>
    </row>
    <row r="108" spans="1:8" x14ac:dyDescent="0.25">
      <c r="A108" s="36" t="s">
        <v>141</v>
      </c>
      <c r="B108" s="37" t="s">
        <v>142</v>
      </c>
      <c r="C108" s="37">
        <f t="shared" si="5"/>
        <v>3901.88</v>
      </c>
      <c r="D108" s="37">
        <v>644.37</v>
      </c>
      <c r="E108" s="44">
        <v>3257.51</v>
      </c>
    </row>
    <row r="109" spans="1:8" x14ac:dyDescent="0.25">
      <c r="A109" s="36" t="s">
        <v>143</v>
      </c>
      <c r="B109" s="37" t="s">
        <v>144</v>
      </c>
      <c r="C109" s="45">
        <f t="shared" si="5"/>
        <v>184754.29000000004</v>
      </c>
      <c r="D109" s="45">
        <f>SUM(D7+D83+D103+D104+D105+D106+D107+D108)</f>
        <v>31055</v>
      </c>
      <c r="E109" s="45">
        <f>SUM(E7+E83+E103+E104+E105+E106+E107+E108)</f>
        <v>153699.29000000004</v>
      </c>
      <c r="F109" s="24"/>
      <c r="G109" s="25"/>
      <c r="H109" s="25"/>
    </row>
    <row r="111" spans="1:8" x14ac:dyDescent="0.25">
      <c r="A111" s="26"/>
      <c r="B111" s="24"/>
      <c r="G111" s="27"/>
      <c r="H111" s="27"/>
    </row>
    <row r="112" spans="1:8" x14ac:dyDescent="0.25">
      <c r="A112" s="46"/>
    </row>
  </sheetData>
  <mergeCells count="3">
    <mergeCell ref="A4:B6"/>
    <mergeCell ref="C4:C5"/>
    <mergeCell ref="D4:E4"/>
  </mergeCells>
  <pageMargins left="0.7" right="0.7" top="0.75" bottom="0.75" header="0.3" footer="0.3"/>
  <pageSetup paperSize="9" orientation="portrait" r:id="rId1"/>
  <ignoredErrors>
    <ignoredError sqref="A9:A36 A38:A65 A107:A109 A83:A102 A67:A78" twoDigitTextYear="1"/>
    <ignoredError sqref="D43:E43 D66:E66 D91:E91" formulaRange="1"/>
    <ignoredError sqref="C8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</vt:lpstr>
    </vt:vector>
  </TitlesOfParts>
  <Company>Põllumajandusamet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Lauk</dc:creator>
  <cp:lastModifiedBy>Kätlin Laats</cp:lastModifiedBy>
  <dcterms:created xsi:type="dcterms:W3CDTF">2016-01-04T13:02:43Z</dcterms:created>
  <dcterms:modified xsi:type="dcterms:W3CDTF">2021-01-13T09:10:37Z</dcterms:modified>
</cp:coreProperties>
</file>