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Koduleht\2021\KL_2021_Kaugpyyk\"/>
    </mc:Choice>
  </mc:AlternateContent>
  <bookViews>
    <workbookView xWindow="960" yWindow="-180" windowWidth="14400" windowHeight="6315"/>
  </bookViews>
  <sheets>
    <sheet name="koond" sheetId="4" r:id="rId1"/>
    <sheet name="Kirde-Atland" sheetId="2" r:id="rId2"/>
    <sheet name="Loode-Atland" sheetId="1" r:id="rId3"/>
    <sheet name="Kuud" sheetId="5" r:id="rId4"/>
  </sheets>
  <calcPr calcId="162913"/>
</workbook>
</file>

<file path=xl/calcChain.xml><?xml version="1.0" encoding="utf-8"?>
<calcChain xmlns="http://schemas.openxmlformats.org/spreadsheetml/2006/main">
  <c r="Q16" i="5" l="1"/>
  <c r="Q17" i="5"/>
  <c r="Q18" i="5"/>
  <c r="Q19" i="5"/>
  <c r="Q20" i="5"/>
  <c r="Q21" i="5"/>
  <c r="Q22" i="5"/>
  <c r="Q15" i="5"/>
  <c r="Q14" i="5"/>
  <c r="Q13" i="5"/>
  <c r="Q12" i="5"/>
  <c r="G24" i="5"/>
  <c r="G23" i="5"/>
  <c r="F23" i="5"/>
  <c r="E23" i="5"/>
  <c r="Q23" i="5" s="1"/>
  <c r="Q7" i="5"/>
  <c r="Q8" i="5"/>
  <c r="Q9" i="5"/>
  <c r="Q10" i="5"/>
  <c r="Q6" i="5"/>
  <c r="Q5" i="5"/>
  <c r="G11" i="5"/>
  <c r="F11" i="5"/>
  <c r="F24" i="5" s="1"/>
  <c r="E11" i="5"/>
  <c r="E24" i="5" s="1"/>
  <c r="O8" i="1"/>
  <c r="O9" i="1"/>
  <c r="O10" i="1"/>
  <c r="O11" i="1"/>
  <c r="O12" i="1"/>
  <c r="O13" i="1"/>
  <c r="O14" i="1"/>
  <c r="O15" i="1"/>
  <c r="O16" i="1"/>
  <c r="O7" i="1"/>
  <c r="M17" i="1"/>
  <c r="M10" i="1"/>
  <c r="M11" i="1"/>
  <c r="M12" i="1"/>
  <c r="M13" i="1"/>
  <c r="M14" i="1"/>
  <c r="M15" i="1"/>
  <c r="M16" i="1"/>
  <c r="M9" i="1"/>
  <c r="M8" i="1"/>
  <c r="M7" i="1"/>
  <c r="O6" i="1"/>
  <c r="M6" i="1"/>
  <c r="L17" i="1"/>
  <c r="L16" i="1"/>
  <c r="L15" i="1"/>
  <c r="L14" i="1"/>
  <c r="L13" i="1"/>
  <c r="L12" i="1"/>
  <c r="L11" i="1"/>
  <c r="L10" i="1"/>
  <c r="L9" i="1"/>
  <c r="L8" i="1"/>
  <c r="L7" i="1"/>
  <c r="K17" i="1"/>
  <c r="L6" i="1"/>
  <c r="J17" i="1"/>
  <c r="I17" i="1"/>
  <c r="H17" i="1"/>
  <c r="J15" i="1"/>
  <c r="J12" i="1"/>
  <c r="J11" i="1"/>
  <c r="J8" i="1"/>
  <c r="J6" i="1"/>
  <c r="G11" i="1"/>
  <c r="G12" i="1"/>
  <c r="G16" i="1"/>
  <c r="G15" i="1"/>
  <c r="G8" i="1"/>
  <c r="G7" i="1"/>
  <c r="G6" i="1"/>
  <c r="G14" i="1"/>
  <c r="G13" i="1"/>
  <c r="G10" i="1"/>
  <c r="G9" i="1"/>
  <c r="E8" i="1"/>
  <c r="E9" i="1"/>
  <c r="E10" i="1"/>
  <c r="E11" i="1"/>
  <c r="E12" i="1"/>
  <c r="E13" i="1"/>
  <c r="E14" i="1"/>
  <c r="E15" i="1"/>
  <c r="E16" i="1"/>
  <c r="E7" i="1"/>
  <c r="E6" i="1"/>
  <c r="E17" i="1"/>
  <c r="D17" i="1"/>
  <c r="H6" i="2"/>
  <c r="H7" i="2"/>
  <c r="H8" i="2"/>
  <c r="H9" i="2"/>
  <c r="H10" i="2"/>
  <c r="H5" i="2"/>
  <c r="E11" i="2"/>
  <c r="F11" i="2"/>
  <c r="G11" i="2"/>
  <c r="D11" i="2"/>
  <c r="F19" i="4"/>
  <c r="G5" i="4"/>
  <c r="Q11" i="5" l="1"/>
  <c r="Q24" i="5" s="1"/>
  <c r="O17" i="1"/>
  <c r="H11" i="2"/>
  <c r="D19" i="4" l="1"/>
  <c r="E19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 l="1"/>
  <c r="F17" i="1"/>
  <c r="G17" i="1"/>
</calcChain>
</file>

<file path=xl/sharedStrings.xml><?xml version="1.0" encoding="utf-8"?>
<sst xmlns="http://schemas.openxmlformats.org/spreadsheetml/2006/main" count="255" uniqueCount="90">
  <si>
    <t>Tursk</t>
  </si>
  <si>
    <t>KOKKU</t>
  </si>
  <si>
    <t xml:space="preserve">Koostaja: </t>
  </si>
  <si>
    <t>tonnid</t>
  </si>
  <si>
    <t>Liik</t>
  </si>
  <si>
    <t xml:space="preserve">          3N</t>
  </si>
  <si>
    <t>EST</t>
  </si>
  <si>
    <t>Süvalest</t>
  </si>
  <si>
    <t>GHL</t>
  </si>
  <si>
    <t>Harilik karelest</t>
  </si>
  <si>
    <t>PLA</t>
  </si>
  <si>
    <t>PRA</t>
  </si>
  <si>
    <t>Meriahvenad, m.n</t>
  </si>
  <si>
    <t>RED</t>
  </si>
  <si>
    <t>Põhja-pikksaba</t>
  </si>
  <si>
    <t>RHG</t>
  </si>
  <si>
    <t>Raid, m.n</t>
  </si>
  <si>
    <t>SKA</t>
  </si>
  <si>
    <t>Pikklest</t>
  </si>
  <si>
    <t>WIT</t>
  </si>
  <si>
    <t>Gadus morhua</t>
  </si>
  <si>
    <t>COD</t>
  </si>
  <si>
    <t>tonn</t>
  </si>
  <si>
    <t>HAL</t>
  </si>
  <si>
    <t>Harilik hiidlest</t>
  </si>
  <si>
    <t>Hippoglossus hippoglossus</t>
  </si>
  <si>
    <t>Ia</t>
  </si>
  <si>
    <t>Ib</t>
  </si>
  <si>
    <t>XIVb</t>
  </si>
  <si>
    <t xml:space="preserve">Harilik süvameregarneel </t>
  </si>
  <si>
    <t>Teaduslik nimi</t>
  </si>
  <si>
    <t>Kood</t>
  </si>
  <si>
    <t>Raja spp</t>
  </si>
  <si>
    <t>Hippoglossoides platessoides</t>
  </si>
  <si>
    <t>Pandalus borealis</t>
  </si>
  <si>
    <t>Sebastes spp</t>
  </si>
  <si>
    <t>Glyptocephalus cynoglossus</t>
  </si>
  <si>
    <t>Macrourus berglax</t>
  </si>
  <si>
    <t>Reinhardtius hippoglossoides</t>
  </si>
  <si>
    <t xml:space="preserve">IIb </t>
  </si>
  <si>
    <t>Kirde-Atland</t>
  </si>
  <si>
    <t>Loode-Atland</t>
  </si>
  <si>
    <t>Kokku</t>
  </si>
  <si>
    <t>Püügipiirkond</t>
  </si>
  <si>
    <t>Jaan</t>
  </si>
  <si>
    <t>Veebr</t>
  </si>
  <si>
    <t>Märts</t>
  </si>
  <si>
    <t>Kokku t</t>
  </si>
  <si>
    <t>KOKKU tonni</t>
  </si>
  <si>
    <t>FRA</t>
  </si>
  <si>
    <t xml:space="preserve">3L </t>
  </si>
  <si>
    <t xml:space="preserve">3M </t>
  </si>
  <si>
    <t xml:space="preserve">3O </t>
  </si>
  <si>
    <t>Nõunik</t>
  </si>
  <si>
    <t>Kalapüügi- ja turukorralduse osakond</t>
  </si>
  <si>
    <t>HKS</t>
  </si>
  <si>
    <t>HKW</t>
  </si>
  <si>
    <t>YEL</t>
  </si>
  <si>
    <t>Ruske soomuslest</t>
  </si>
  <si>
    <t>Limanda ferruginea</t>
  </si>
  <si>
    <t>Hõbemerluus</t>
  </si>
  <si>
    <t>Valge ameerikaluts</t>
  </si>
  <si>
    <t>Urophycis tenuis</t>
  </si>
  <si>
    <t>Merluccius bilinearis</t>
  </si>
  <si>
    <t>CAS</t>
  </si>
  <si>
    <t>Tähniline merihunt</t>
  </si>
  <si>
    <t>Anarhichas minor</t>
  </si>
  <si>
    <t>Apr</t>
  </si>
  <si>
    <t>Mai</t>
  </si>
  <si>
    <t>Juuni</t>
  </si>
  <si>
    <t>Juuli</t>
  </si>
  <si>
    <t>Aug</t>
  </si>
  <si>
    <t>Sept</t>
  </si>
  <si>
    <t>Loode-Atland kokku</t>
  </si>
  <si>
    <t>Põllumajandus- ja Toiduamet</t>
  </si>
  <si>
    <t>Kaidi Kaljula</t>
  </si>
  <si>
    <t>Okt</t>
  </si>
  <si>
    <t>Nov</t>
  </si>
  <si>
    <t>Dets</t>
  </si>
  <si>
    <t>HAD</t>
  </si>
  <si>
    <t>Kilttursk (Pikša)</t>
  </si>
  <si>
    <t>Melanogrammus aeglefinus</t>
  </si>
  <si>
    <t xml:space="preserve">Allikas: </t>
  </si>
  <si>
    <t xml:space="preserve">Kutselise kalapüügi register </t>
  </si>
  <si>
    <t>Kutselise kalapüügi register</t>
  </si>
  <si>
    <t>Edela-Atland</t>
  </si>
  <si>
    <t xml:space="preserve">Kaugpüük Atlandi ookeanist  tonnides seisuga 31.03.2021. a </t>
  </si>
  <si>
    <t>Kaugpüük Kirde-Atlandi piirkonnas tonnides (ilma Läänemereta) seisuga 31.03.2021. a</t>
  </si>
  <si>
    <t>Kaugpüük Loode-Atlandi piirkonnas tonnides seisuga 31.03.2021. a</t>
  </si>
  <si>
    <t>Kirde-Atland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</si>
</sst>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theme="0" tint="-0.14999847407452621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0" borderId="3" xfId="0" applyFont="1" applyBorder="1"/>
    <xf numFmtId="0" fontId="2" fillId="0" borderId="0" xfId="0" applyFont="1" applyFill="1" applyBorder="1" applyAlignment="1"/>
    <xf numFmtId="0" fontId="3" fillId="0" borderId="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3" fillId="0" borderId="1" xfId="0" applyFont="1" applyFill="1" applyBorder="1"/>
    <xf numFmtId="0" fontId="5" fillId="0" borderId="0" xfId="0" applyFont="1"/>
    <xf numFmtId="0" fontId="1" fillId="3" borderId="9" xfId="0" applyFont="1" applyFill="1" applyBorder="1"/>
    <xf numFmtId="0" fontId="3" fillId="0" borderId="2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2" fillId="2" borderId="16" xfId="0" applyFont="1" applyFill="1" applyBorder="1"/>
    <xf numFmtId="0" fontId="3" fillId="2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3" xfId="0" applyFont="1" applyFill="1" applyBorder="1"/>
    <xf numFmtId="164" fontId="3" fillId="0" borderId="1" xfId="0" applyNumberFormat="1" applyFont="1" applyBorder="1"/>
    <xf numFmtId="0" fontId="2" fillId="5" borderId="8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3" fillId="0" borderId="5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" fillId="0" borderId="0" xfId="0" applyFont="1"/>
    <xf numFmtId="164" fontId="1" fillId="0" borderId="2" xfId="0" applyNumberFormat="1" applyFont="1" applyBorder="1"/>
    <xf numFmtId="0" fontId="2" fillId="2" borderId="2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4" fontId="1" fillId="0" borderId="7" xfId="0" applyNumberFormat="1" applyFont="1" applyBorder="1"/>
    <xf numFmtId="0" fontId="9" fillId="4" borderId="19" xfId="0" applyFont="1" applyFill="1" applyBorder="1"/>
    <xf numFmtId="0" fontId="9" fillId="4" borderId="27" xfId="0" applyFont="1" applyFill="1" applyBorder="1"/>
    <xf numFmtId="0" fontId="2" fillId="4" borderId="27" xfId="0" applyFont="1" applyFill="1" applyBorder="1"/>
    <xf numFmtId="164" fontId="9" fillId="4" borderId="27" xfId="0" applyNumberFormat="1" applyFont="1" applyFill="1" applyBorder="1"/>
    <xf numFmtId="0" fontId="9" fillId="6" borderId="9" xfId="0" applyFont="1" applyFill="1" applyBorder="1"/>
    <xf numFmtId="164" fontId="9" fillId="6" borderId="9" xfId="0" applyNumberFormat="1" applyFont="1" applyFill="1" applyBorder="1"/>
    <xf numFmtId="164" fontId="1" fillId="0" borderId="24" xfId="0" applyNumberFormat="1" applyFont="1" applyBorder="1"/>
    <xf numFmtId="164" fontId="1" fillId="0" borderId="12" xfId="0" applyNumberFormat="1" applyFont="1" applyBorder="1"/>
    <xf numFmtId="164" fontId="9" fillId="4" borderId="30" xfId="0" applyNumberFormat="1" applyFont="1" applyFill="1" applyBorder="1"/>
    <xf numFmtId="164" fontId="9" fillId="6" borderId="14" xfId="0" applyNumberFormat="1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2" fillId="4" borderId="9" xfId="0" applyFont="1" applyFill="1" applyBorder="1"/>
    <xf numFmtId="164" fontId="9" fillId="4" borderId="9" xfId="0" applyNumberFormat="1" applyFont="1" applyFill="1" applyBorder="1"/>
    <xf numFmtId="164" fontId="9" fillId="4" borderId="14" xfId="0" applyNumberFormat="1" applyFont="1" applyFill="1" applyBorder="1"/>
    <xf numFmtId="164" fontId="1" fillId="0" borderId="29" xfId="0" applyNumberFormat="1" applyFont="1" applyBorder="1"/>
    <xf numFmtId="164" fontId="1" fillId="0" borderId="28" xfId="0" applyNumberFormat="1" applyFont="1" applyBorder="1"/>
    <xf numFmtId="164" fontId="9" fillId="4" borderId="16" xfId="0" applyNumberFormat="1" applyFont="1" applyFill="1" applyBorder="1"/>
    <xf numFmtId="164" fontId="9" fillId="4" borderId="21" xfId="0" applyNumberFormat="1" applyFont="1" applyFill="1" applyBorder="1"/>
    <xf numFmtId="164" fontId="9" fillId="6" borderId="16" xfId="0" applyNumberFormat="1" applyFont="1" applyFill="1" applyBorder="1"/>
    <xf numFmtId="0" fontId="7" fillId="0" borderId="1" xfId="0" applyFont="1" applyBorder="1"/>
    <xf numFmtId="0" fontId="7" fillId="0" borderId="5" xfId="0" applyFont="1" applyBorder="1"/>
    <xf numFmtId="0" fontId="9" fillId="4" borderId="10" xfId="0" applyFont="1" applyFill="1" applyBorder="1"/>
    <xf numFmtId="0" fontId="9" fillId="4" borderId="22" xfId="0" applyFont="1" applyFill="1" applyBorder="1"/>
    <xf numFmtId="0" fontId="9" fillId="6" borderId="10" xfId="0" applyFont="1" applyFill="1" applyBorder="1"/>
    <xf numFmtId="164" fontId="1" fillId="0" borderId="3" xfId="0" applyNumberFormat="1" applyFont="1" applyBorder="1"/>
    <xf numFmtId="164" fontId="1" fillId="0" borderId="11" xfId="0" applyNumberFormat="1" applyFont="1" applyBorder="1"/>
    <xf numFmtId="0" fontId="9" fillId="5" borderId="8" xfId="0" applyFont="1" applyFill="1" applyBorder="1"/>
    <xf numFmtId="0" fontId="9" fillId="5" borderId="10" xfId="0" applyFont="1" applyFill="1" applyBorder="1"/>
    <xf numFmtId="0" fontId="3" fillId="2" borderId="27" xfId="0" applyFont="1" applyFill="1" applyBorder="1" applyAlignment="1">
      <alignment horizontal="center"/>
    </xf>
    <xf numFmtId="164" fontId="1" fillId="0" borderId="1" xfId="0" applyNumberFormat="1" applyFont="1" applyBorder="1"/>
    <xf numFmtId="164" fontId="1" fillId="7" borderId="3" xfId="0" applyNumberFormat="1" applyFont="1" applyFill="1" applyBorder="1"/>
    <xf numFmtId="164" fontId="1" fillId="7" borderId="24" xfId="0" applyNumberFormat="1" applyFont="1" applyFill="1" applyBorder="1"/>
    <xf numFmtId="164" fontId="1" fillId="0" borderId="5" xfId="0" applyNumberFormat="1" applyFont="1" applyBorder="1"/>
    <xf numFmtId="164" fontId="9" fillId="5" borderId="8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1" fillId="3" borderId="16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1" fillId="0" borderId="31" xfId="0" applyNumberFormat="1" applyFont="1" applyBorder="1"/>
    <xf numFmtId="164" fontId="1" fillId="0" borderId="6" xfId="0" applyNumberFormat="1" applyFont="1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0" fontId="3" fillId="0" borderId="2" xfId="0" applyFont="1" applyFill="1" applyBorder="1" applyAlignment="1">
      <alignment vertical="center" wrapText="1"/>
    </xf>
    <xf numFmtId="164" fontId="1" fillId="0" borderId="34" xfId="0" applyNumberFormat="1" applyFont="1" applyBorder="1"/>
    <xf numFmtId="164" fontId="1" fillId="0" borderId="35" xfId="0" applyNumberFormat="1" applyFont="1" applyBorder="1"/>
    <xf numFmtId="164" fontId="9" fillId="4" borderId="13" xfId="0" applyNumberFormat="1" applyFont="1" applyFill="1" applyBorder="1"/>
    <xf numFmtId="164" fontId="9" fillId="4" borderId="36" xfId="0" applyNumberFormat="1" applyFont="1" applyFill="1" applyBorder="1"/>
    <xf numFmtId="164" fontId="9" fillId="6" borderId="13" xfId="0" applyNumberFormat="1" applyFont="1" applyFill="1" applyBorder="1"/>
    <xf numFmtId="0" fontId="8" fillId="0" borderId="0" xfId="0" applyFont="1" applyFill="1" applyBorder="1" applyAlignment="1">
      <alignment horizontal="left" vertical="top"/>
    </xf>
    <xf numFmtId="14" fontId="3" fillId="9" borderId="0" xfId="0" applyNumberFormat="1" applyFont="1" applyFill="1"/>
    <xf numFmtId="14" fontId="3" fillId="9" borderId="0" xfId="0" applyNumberFormat="1" applyFont="1" applyFill="1" applyAlignment="1">
      <alignment horizontal="right"/>
    </xf>
    <xf numFmtId="0" fontId="1" fillId="0" borderId="24" xfId="0" applyFont="1" applyBorder="1"/>
    <xf numFmtId="0" fontId="3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1" fillId="7" borderId="38" xfId="0" applyNumberFormat="1" applyFont="1" applyFill="1" applyBorder="1"/>
    <xf numFmtId="164" fontId="1" fillId="0" borderId="39" xfId="0" applyNumberFormat="1" applyFont="1" applyBorder="1"/>
    <xf numFmtId="164" fontId="1" fillId="7" borderId="41" xfId="0" applyNumberFormat="1" applyFont="1" applyFill="1" applyBorder="1"/>
    <xf numFmtId="164" fontId="1" fillId="7" borderId="42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164" fontId="9" fillId="5" borderId="20" xfId="0" applyNumberFormat="1" applyFont="1" applyFill="1" applyBorder="1"/>
    <xf numFmtId="0" fontId="3" fillId="2" borderId="4" xfId="0" applyFont="1" applyFill="1" applyBorder="1" applyAlignment="1">
      <alignment horizontal="left"/>
    </xf>
    <xf numFmtId="164" fontId="9" fillId="7" borderId="43" xfId="0" applyNumberFormat="1" applyFont="1" applyFill="1" applyBorder="1"/>
    <xf numFmtId="164" fontId="1" fillId="5" borderId="44" xfId="0" applyNumberFormat="1" applyFont="1" applyFill="1" applyBorder="1"/>
    <xf numFmtId="0" fontId="3" fillId="2" borderId="45" xfId="0" applyFont="1" applyFill="1" applyBorder="1" applyAlignment="1">
      <alignment horizontal="center"/>
    </xf>
    <xf numFmtId="164" fontId="3" fillId="0" borderId="37" xfId="0" applyNumberFormat="1" applyFont="1" applyBorder="1"/>
    <xf numFmtId="164" fontId="3" fillId="0" borderId="38" xfId="0" applyNumberFormat="1" applyFont="1" applyBorder="1"/>
    <xf numFmtId="164" fontId="3" fillId="0" borderId="3" xfId="0" applyNumberFormat="1" applyFont="1" applyBorder="1"/>
    <xf numFmtId="164" fontId="3" fillId="0" borderId="39" xfId="0" applyNumberFormat="1" applyFont="1" applyBorder="1"/>
    <xf numFmtId="164" fontId="3" fillId="0" borderId="40" xfId="0" applyNumberFormat="1" applyFont="1" applyBorder="1"/>
    <xf numFmtId="164" fontId="1" fillId="7" borderId="18" xfId="0" applyNumberFormat="1" applyFont="1" applyFill="1" applyBorder="1"/>
    <xf numFmtId="164" fontId="1" fillId="7" borderId="44" xfId="0" applyNumberFormat="1" applyFont="1" applyFill="1" applyBorder="1"/>
    <xf numFmtId="164" fontId="1" fillId="7" borderId="46" xfId="0" applyNumberFormat="1" applyFont="1" applyFill="1" applyBorder="1"/>
    <xf numFmtId="164" fontId="9" fillId="5" borderId="47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0" borderId="49" xfId="0" applyFont="1" applyBorder="1"/>
    <xf numFmtId="0" fontId="3" fillId="0" borderId="50" xfId="0" applyFont="1" applyFill="1" applyBorder="1" applyAlignment="1">
      <alignment horizontal="left"/>
    </xf>
    <xf numFmtId="0" fontId="1" fillId="0" borderId="41" xfId="0" applyFont="1" applyBorder="1"/>
    <xf numFmtId="0" fontId="3" fillId="0" borderId="39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1" fillId="0" borderId="42" xfId="0" applyFont="1" applyBorder="1"/>
    <xf numFmtId="164" fontId="3" fillId="0" borderId="0" xfId="0" applyNumberFormat="1" applyFont="1"/>
    <xf numFmtId="0" fontId="8" fillId="0" borderId="0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164" fontId="0" fillId="0" borderId="0" xfId="0" applyNumberFormat="1"/>
    <xf numFmtId="164" fontId="9" fillId="5" borderId="14" xfId="0" applyNumberFormat="1" applyFont="1" applyFill="1" applyBorder="1"/>
    <xf numFmtId="164" fontId="3" fillId="0" borderId="5" xfId="0" applyNumberFormat="1" applyFont="1" applyBorder="1"/>
    <xf numFmtId="164" fontId="2" fillId="5" borderId="14" xfId="0" applyNumberFormat="1" applyFont="1" applyFill="1" applyBorder="1"/>
    <xf numFmtId="0" fontId="2" fillId="5" borderId="47" xfId="0" applyFont="1" applyFill="1" applyBorder="1" applyAlignment="1">
      <alignment horizontal="left"/>
    </xf>
    <xf numFmtId="0" fontId="1" fillId="0" borderId="52" xfId="0" applyFont="1" applyBorder="1"/>
    <xf numFmtId="0" fontId="1" fillId="0" borderId="44" xfId="0" applyFont="1" applyBorder="1"/>
    <xf numFmtId="0" fontId="4" fillId="0" borderId="37" xfId="0" applyFont="1" applyBorder="1"/>
    <xf numFmtId="0" fontId="3" fillId="0" borderId="38" xfId="0" applyFont="1" applyFill="1" applyBorder="1" applyAlignment="1">
      <alignment horizontal="left"/>
    </xf>
    <xf numFmtId="0" fontId="4" fillId="0" borderId="1" xfId="0" applyFont="1" applyBorder="1"/>
    <xf numFmtId="0" fontId="3" fillId="0" borderId="3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</cellXfs>
  <cellStyles count="1">
    <cellStyle name="Normaallaad" xfId="0" builtinId="0"/>
  </cellStyles>
  <dxfs count="1"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5" sqref="J15"/>
    </sheetView>
  </sheetViews>
  <sheetFormatPr defaultRowHeight="12.75" x14ac:dyDescent="0.2"/>
  <cols>
    <col min="1" max="1" width="31.5703125" customWidth="1"/>
    <col min="2" max="2" width="40.42578125" customWidth="1"/>
    <col min="3" max="3" width="5" bestFit="1" customWidth="1"/>
    <col min="4" max="4" width="10.28515625" bestFit="1" customWidth="1"/>
    <col min="5" max="5" width="11.42578125" customWidth="1"/>
    <col min="6" max="6" width="10.42578125" customWidth="1"/>
  </cols>
  <sheetData>
    <row r="1" spans="1:7" x14ac:dyDescent="0.2">
      <c r="A1" s="15" t="s">
        <v>86</v>
      </c>
    </row>
    <row r="2" spans="1:7" x14ac:dyDescent="0.2">
      <c r="A2" s="15"/>
    </row>
    <row r="3" spans="1:7" ht="13.5" thickBot="1" x14ac:dyDescent="0.25">
      <c r="A3" s="93">
        <v>44301</v>
      </c>
    </row>
    <row r="4" spans="1:7" ht="13.5" thickBot="1" x14ac:dyDescent="0.25">
      <c r="A4" s="7" t="s">
        <v>4</v>
      </c>
      <c r="B4" s="8" t="s">
        <v>30</v>
      </c>
      <c r="C4" s="21" t="s">
        <v>31</v>
      </c>
      <c r="D4" s="16" t="s">
        <v>40</v>
      </c>
      <c r="E4" s="78" t="s">
        <v>41</v>
      </c>
      <c r="F4" s="12" t="s">
        <v>85</v>
      </c>
      <c r="G4" s="13" t="s">
        <v>42</v>
      </c>
    </row>
    <row r="5" spans="1:7" x14ac:dyDescent="0.2">
      <c r="A5" s="140" t="s">
        <v>65</v>
      </c>
      <c r="B5" s="141" t="s">
        <v>66</v>
      </c>
      <c r="C5" s="138" t="s">
        <v>64</v>
      </c>
      <c r="D5" s="82">
        <v>0</v>
      </c>
      <c r="E5" s="83">
        <v>0</v>
      </c>
      <c r="F5" s="84">
        <v>0</v>
      </c>
      <c r="G5" s="85">
        <f>SUM(D5:F5)</f>
        <v>0</v>
      </c>
    </row>
    <row r="6" spans="1:7" x14ac:dyDescent="0.2">
      <c r="A6" s="142" t="s">
        <v>0</v>
      </c>
      <c r="B6" s="6" t="s">
        <v>20</v>
      </c>
      <c r="C6" s="139" t="s">
        <v>21</v>
      </c>
      <c r="D6" s="82">
        <v>263.5638103448274</v>
      </c>
      <c r="E6" s="37">
        <v>7.3870000000000005</v>
      </c>
      <c r="F6" s="48">
        <v>0</v>
      </c>
      <c r="G6" s="85">
        <f t="shared" ref="G6:G18" si="0">SUM(D6:F6)</f>
        <v>270.9508103448274</v>
      </c>
    </row>
    <row r="7" spans="1:7" x14ac:dyDescent="0.2">
      <c r="A7" s="14" t="s">
        <v>7</v>
      </c>
      <c r="B7" s="143" t="s">
        <v>38</v>
      </c>
      <c r="C7" s="139" t="s">
        <v>8</v>
      </c>
      <c r="D7" s="57">
        <v>195.35689222646673</v>
      </c>
      <c r="E7" s="37">
        <v>0</v>
      </c>
      <c r="F7" s="48">
        <v>0</v>
      </c>
      <c r="G7" s="85">
        <f t="shared" si="0"/>
        <v>195.35689222646673</v>
      </c>
    </row>
    <row r="8" spans="1:7" x14ac:dyDescent="0.2">
      <c r="A8" s="14" t="s">
        <v>80</v>
      </c>
      <c r="B8" s="143" t="s">
        <v>81</v>
      </c>
      <c r="C8" s="139" t="s">
        <v>79</v>
      </c>
      <c r="D8" s="57">
        <v>0</v>
      </c>
      <c r="E8" s="37">
        <v>0</v>
      </c>
      <c r="F8" s="48">
        <v>0</v>
      </c>
      <c r="G8" s="85">
        <f t="shared" si="0"/>
        <v>0</v>
      </c>
    </row>
    <row r="9" spans="1:7" x14ac:dyDescent="0.2">
      <c r="A9" s="4" t="s">
        <v>24</v>
      </c>
      <c r="B9" s="6" t="s">
        <v>25</v>
      </c>
      <c r="C9" s="139" t="s">
        <v>23</v>
      </c>
      <c r="D9" s="57">
        <v>0</v>
      </c>
      <c r="E9" s="37">
        <v>11.902999999999999</v>
      </c>
      <c r="F9" s="48">
        <v>0</v>
      </c>
      <c r="G9" s="85">
        <f t="shared" si="0"/>
        <v>11.902999999999999</v>
      </c>
    </row>
    <row r="10" spans="1:7" x14ac:dyDescent="0.2">
      <c r="A10" s="4" t="s">
        <v>60</v>
      </c>
      <c r="B10" s="6" t="s">
        <v>63</v>
      </c>
      <c r="C10" s="139" t="s">
        <v>55</v>
      </c>
      <c r="D10" s="57">
        <v>0</v>
      </c>
      <c r="E10" s="37">
        <v>0.2</v>
      </c>
      <c r="F10" s="48">
        <v>0</v>
      </c>
      <c r="G10" s="85">
        <f t="shared" si="0"/>
        <v>0.2</v>
      </c>
    </row>
    <row r="11" spans="1:7" x14ac:dyDescent="0.2">
      <c r="A11" s="4" t="s">
        <v>61</v>
      </c>
      <c r="B11" s="6" t="s">
        <v>62</v>
      </c>
      <c r="C11" s="139" t="s">
        <v>56</v>
      </c>
      <c r="D11" s="57">
        <v>0</v>
      </c>
      <c r="E11" s="37">
        <v>0.15</v>
      </c>
      <c r="F11" s="48">
        <v>0</v>
      </c>
      <c r="G11" s="85">
        <f t="shared" si="0"/>
        <v>0.15</v>
      </c>
    </row>
    <row r="12" spans="1:7" x14ac:dyDescent="0.2">
      <c r="A12" s="4" t="s">
        <v>9</v>
      </c>
      <c r="B12" s="6" t="s">
        <v>33</v>
      </c>
      <c r="C12" s="139" t="s">
        <v>10</v>
      </c>
      <c r="D12" s="57">
        <v>264.8487810989011</v>
      </c>
      <c r="E12" s="37">
        <v>18.009000000000004</v>
      </c>
      <c r="F12" s="48">
        <v>0</v>
      </c>
      <c r="G12" s="85">
        <f t="shared" si="0"/>
        <v>282.85778109890111</v>
      </c>
    </row>
    <row r="13" spans="1:7" x14ac:dyDescent="0.2">
      <c r="A13" s="4" t="s">
        <v>29</v>
      </c>
      <c r="B13" s="6" t="s">
        <v>34</v>
      </c>
      <c r="C13" s="139" t="s">
        <v>11</v>
      </c>
      <c r="D13" s="57">
        <v>1636.6045289064327</v>
      </c>
      <c r="E13" s="37">
        <v>0</v>
      </c>
      <c r="F13" s="48">
        <v>0</v>
      </c>
      <c r="G13" s="85">
        <f t="shared" si="0"/>
        <v>1636.6045289064327</v>
      </c>
    </row>
    <row r="14" spans="1:7" x14ac:dyDescent="0.2">
      <c r="A14" s="4" t="s">
        <v>12</v>
      </c>
      <c r="B14" s="6" t="s">
        <v>35</v>
      </c>
      <c r="C14" s="139" t="s">
        <v>13</v>
      </c>
      <c r="D14" s="57">
        <v>0</v>
      </c>
      <c r="E14" s="37">
        <v>640.75800000000004</v>
      </c>
      <c r="F14" s="48">
        <v>0</v>
      </c>
      <c r="G14" s="85">
        <f t="shared" si="0"/>
        <v>640.75800000000004</v>
      </c>
    </row>
    <row r="15" spans="1:7" x14ac:dyDescent="0.2">
      <c r="A15" s="4" t="s">
        <v>14</v>
      </c>
      <c r="B15" s="6" t="s">
        <v>37</v>
      </c>
      <c r="C15" s="139" t="s">
        <v>15</v>
      </c>
      <c r="D15" s="57">
        <v>0</v>
      </c>
      <c r="E15" s="37">
        <v>0</v>
      </c>
      <c r="F15" s="48">
        <v>0</v>
      </c>
      <c r="G15" s="85">
        <f t="shared" si="0"/>
        <v>0</v>
      </c>
    </row>
    <row r="16" spans="1:7" x14ac:dyDescent="0.2">
      <c r="A16" s="4" t="s">
        <v>16</v>
      </c>
      <c r="B16" s="6" t="s">
        <v>32</v>
      </c>
      <c r="C16" s="139" t="s">
        <v>17</v>
      </c>
      <c r="D16" s="57">
        <v>0</v>
      </c>
      <c r="E16" s="37">
        <v>0</v>
      </c>
      <c r="F16" s="48">
        <v>0</v>
      </c>
      <c r="G16" s="85">
        <f t="shared" si="0"/>
        <v>0</v>
      </c>
    </row>
    <row r="17" spans="1:7" x14ac:dyDescent="0.2">
      <c r="A17" s="4" t="s">
        <v>18</v>
      </c>
      <c r="B17" s="6" t="s">
        <v>36</v>
      </c>
      <c r="C17" s="139" t="s">
        <v>19</v>
      </c>
      <c r="D17" s="57">
        <v>0</v>
      </c>
      <c r="E17" s="37">
        <v>21.817</v>
      </c>
      <c r="F17" s="48">
        <v>0</v>
      </c>
      <c r="G17" s="85">
        <f t="shared" si="0"/>
        <v>21.817</v>
      </c>
    </row>
    <row r="18" spans="1:7" ht="15" customHeight="1" thickBot="1" x14ac:dyDescent="0.25">
      <c r="A18" s="144" t="s">
        <v>58</v>
      </c>
      <c r="B18" s="145" t="s">
        <v>59</v>
      </c>
      <c r="C18" s="139" t="s">
        <v>57</v>
      </c>
      <c r="D18" s="57">
        <v>0</v>
      </c>
      <c r="E18" s="37">
        <v>0</v>
      </c>
      <c r="F18" s="48">
        <v>0</v>
      </c>
      <c r="G18" s="85">
        <f t="shared" si="0"/>
        <v>0</v>
      </c>
    </row>
    <row r="19" spans="1:7" ht="13.5" thickBot="1" x14ac:dyDescent="0.25">
      <c r="A19" s="25" t="s">
        <v>1</v>
      </c>
      <c r="B19" s="27"/>
      <c r="C19" s="137"/>
      <c r="D19" s="61">
        <f>SUM(D5:D18)</f>
        <v>2360.374012576628</v>
      </c>
      <c r="E19" s="47">
        <f>SUM(E5:E18)</f>
        <v>700.22400000000005</v>
      </c>
      <c r="F19" s="47">
        <f>SUM(F5:F18)</f>
        <v>0</v>
      </c>
      <c r="G19" s="51">
        <f>SUM(G5:G18)</f>
        <v>3060.5980125766282</v>
      </c>
    </row>
    <row r="22" spans="1:7" x14ac:dyDescent="0.2">
      <c r="A22" s="77" t="s">
        <v>82</v>
      </c>
      <c r="B22" s="2" t="s">
        <v>84</v>
      </c>
      <c r="C22" s="2"/>
      <c r="D22" s="2"/>
    </row>
    <row r="23" spans="1:7" ht="12.75" customHeight="1" x14ac:dyDescent="0.2">
      <c r="A23" s="33"/>
      <c r="B23" s="33"/>
      <c r="C23" s="33"/>
      <c r="D23" s="2"/>
    </row>
    <row r="24" spans="1:7" x14ac:dyDescent="0.2">
      <c r="A24" s="2" t="s">
        <v>2</v>
      </c>
      <c r="B24" s="2" t="s">
        <v>75</v>
      </c>
      <c r="C24" s="2"/>
      <c r="D24" s="2"/>
    </row>
    <row r="25" spans="1:7" x14ac:dyDescent="0.2">
      <c r="A25" s="2"/>
      <c r="B25" s="2" t="s">
        <v>53</v>
      </c>
      <c r="C25" s="2"/>
      <c r="D25" s="2"/>
    </row>
    <row r="26" spans="1:7" x14ac:dyDescent="0.2">
      <c r="A26" s="2"/>
      <c r="B26" s="2" t="s">
        <v>54</v>
      </c>
      <c r="C26" s="2"/>
      <c r="D26" s="2"/>
    </row>
    <row r="27" spans="1:7" x14ac:dyDescent="0.2">
      <c r="A27" s="2"/>
      <c r="B27" s="2" t="s">
        <v>74</v>
      </c>
      <c r="C27" s="2"/>
      <c r="D27" s="2"/>
    </row>
    <row r="28" spans="1:7" x14ac:dyDescent="0.2">
      <c r="A28" s="2"/>
      <c r="B28" s="2"/>
      <c r="C28" s="2"/>
      <c r="D2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4" sqref="A4"/>
    </sheetView>
  </sheetViews>
  <sheetFormatPr defaultColWidth="9.140625" defaultRowHeight="11.25" x14ac:dyDescent="0.2"/>
  <cols>
    <col min="1" max="1" width="18.140625" style="2" bestFit="1" customWidth="1"/>
    <col min="2" max="2" width="21.5703125" style="2" bestFit="1" customWidth="1"/>
    <col min="3" max="3" width="4.5703125" style="2" bestFit="1" customWidth="1"/>
    <col min="4" max="4" width="7.42578125" style="2" bestFit="1" customWidth="1"/>
    <col min="5" max="5" width="8.7109375" style="2" customWidth="1"/>
    <col min="6" max="7" width="9" style="2" customWidth="1"/>
    <col min="8" max="8" width="9.85546875" style="2" bestFit="1" customWidth="1"/>
    <col min="9" max="16384" width="9.140625" style="2"/>
  </cols>
  <sheetData>
    <row r="1" spans="1:10" ht="12.75" x14ac:dyDescent="0.2">
      <c r="A1" s="29" t="s">
        <v>87</v>
      </c>
      <c r="B1" s="10"/>
      <c r="C1" s="10"/>
      <c r="D1" s="10"/>
      <c r="E1" s="10"/>
      <c r="F1" s="10"/>
      <c r="G1" s="10"/>
      <c r="H1" s="10"/>
    </row>
    <row r="2" spans="1:10" ht="12.75" x14ac:dyDescent="0.2">
      <c r="A2" s="29"/>
      <c r="B2" s="10"/>
      <c r="C2" s="10"/>
      <c r="D2" s="10"/>
      <c r="E2" s="10"/>
      <c r="F2" s="10"/>
      <c r="G2" s="10"/>
      <c r="H2" s="10"/>
    </row>
    <row r="3" spans="1:10" ht="12" thickBot="1" x14ac:dyDescent="0.25">
      <c r="A3" s="94">
        <v>44301</v>
      </c>
    </row>
    <row r="4" spans="1:10" ht="12" thickBot="1" x14ac:dyDescent="0.25">
      <c r="A4" s="7" t="s">
        <v>4</v>
      </c>
      <c r="B4" s="8" t="s">
        <v>30</v>
      </c>
      <c r="C4" s="21" t="s">
        <v>31</v>
      </c>
      <c r="D4" s="79" t="s">
        <v>26</v>
      </c>
      <c r="E4" s="81" t="s">
        <v>27</v>
      </c>
      <c r="F4" s="81" t="s">
        <v>39</v>
      </c>
      <c r="G4" s="80" t="s">
        <v>28</v>
      </c>
      <c r="H4" s="26" t="s">
        <v>48</v>
      </c>
    </row>
    <row r="5" spans="1:10" x14ac:dyDescent="0.2">
      <c r="A5" s="14" t="s">
        <v>65</v>
      </c>
      <c r="B5" s="31" t="s">
        <v>66</v>
      </c>
      <c r="C5" s="9" t="s">
        <v>64</v>
      </c>
      <c r="D5" s="72">
        <v>0</v>
      </c>
      <c r="E5" s="37">
        <v>0</v>
      </c>
      <c r="F5" s="37">
        <v>0</v>
      </c>
      <c r="G5" s="67">
        <v>0</v>
      </c>
      <c r="H5" s="49">
        <f>SUM(D5:G5)</f>
        <v>0</v>
      </c>
    </row>
    <row r="6" spans="1:10" x14ac:dyDescent="0.2">
      <c r="A6" s="14" t="s">
        <v>0</v>
      </c>
      <c r="B6" s="86" t="s">
        <v>20</v>
      </c>
      <c r="C6" s="9" t="s">
        <v>21</v>
      </c>
      <c r="D6" s="72">
        <v>263.5638103448274</v>
      </c>
      <c r="E6" s="37">
        <v>0</v>
      </c>
      <c r="F6" s="37">
        <v>0</v>
      </c>
      <c r="G6" s="67">
        <v>0</v>
      </c>
      <c r="H6" s="49">
        <f t="shared" ref="H6:H10" si="0">SUM(D6:G6)</f>
        <v>263.5638103448274</v>
      </c>
    </row>
    <row r="7" spans="1:10" x14ac:dyDescent="0.2">
      <c r="A7" s="4" t="s">
        <v>7</v>
      </c>
      <c r="B7" s="3" t="s">
        <v>38</v>
      </c>
      <c r="C7" s="9" t="s">
        <v>8</v>
      </c>
      <c r="D7" s="72">
        <v>195.35689222646673</v>
      </c>
      <c r="E7" s="37">
        <v>0</v>
      </c>
      <c r="F7" s="37">
        <v>0</v>
      </c>
      <c r="G7" s="67">
        <v>0</v>
      </c>
      <c r="H7" s="49">
        <f t="shared" si="0"/>
        <v>195.35689222646673</v>
      </c>
    </row>
    <row r="8" spans="1:10" x14ac:dyDescent="0.2">
      <c r="A8" s="4" t="s">
        <v>80</v>
      </c>
      <c r="B8" s="3" t="s">
        <v>81</v>
      </c>
      <c r="C8" s="9" t="s">
        <v>79</v>
      </c>
      <c r="D8" s="72">
        <v>0</v>
      </c>
      <c r="E8" s="37">
        <v>0</v>
      </c>
      <c r="F8" s="37">
        <v>0</v>
      </c>
      <c r="G8" s="67">
        <v>0</v>
      </c>
      <c r="H8" s="49">
        <f t="shared" si="0"/>
        <v>0</v>
      </c>
    </row>
    <row r="9" spans="1:10" x14ac:dyDescent="0.2">
      <c r="A9" s="4" t="s">
        <v>9</v>
      </c>
      <c r="B9" s="3" t="s">
        <v>33</v>
      </c>
      <c r="C9" s="9" t="s">
        <v>10</v>
      </c>
      <c r="D9" s="72">
        <v>264.8487810989011</v>
      </c>
      <c r="E9" s="37">
        <v>0</v>
      </c>
      <c r="F9" s="37">
        <v>0</v>
      </c>
      <c r="G9" s="67">
        <v>0</v>
      </c>
      <c r="H9" s="49">
        <f t="shared" si="0"/>
        <v>264.8487810989011</v>
      </c>
    </row>
    <row r="10" spans="1:10" ht="12" thickBot="1" x14ac:dyDescent="0.25">
      <c r="A10" s="32" t="s">
        <v>29</v>
      </c>
      <c r="B10" s="3" t="s">
        <v>34</v>
      </c>
      <c r="C10" s="9" t="s">
        <v>11</v>
      </c>
      <c r="D10" s="75">
        <v>1565.3616621022759</v>
      </c>
      <c r="E10" s="41">
        <v>33.358541152263371</v>
      </c>
      <c r="F10" s="41">
        <v>37.884325651893619</v>
      </c>
      <c r="G10" s="68">
        <v>0</v>
      </c>
      <c r="H10" s="49">
        <f t="shared" si="0"/>
        <v>1636.6045289064327</v>
      </c>
    </row>
    <row r="11" spans="1:10" ht="12" thickBot="1" x14ac:dyDescent="0.25">
      <c r="A11" s="25" t="s">
        <v>1</v>
      </c>
      <c r="B11" s="18"/>
      <c r="C11" s="27"/>
      <c r="D11" s="76">
        <f>SUM(D5:D10)</f>
        <v>2289.131145772471</v>
      </c>
      <c r="E11" s="76">
        <f t="shared" ref="E11:H11" si="1">SUM(E5:E10)</f>
        <v>33.358541152263371</v>
      </c>
      <c r="F11" s="76">
        <f t="shared" si="1"/>
        <v>37.884325651893619</v>
      </c>
      <c r="G11" s="76">
        <f t="shared" si="1"/>
        <v>0</v>
      </c>
      <c r="H11" s="134">
        <f t="shared" si="1"/>
        <v>2360.374012576628</v>
      </c>
      <c r="J11" s="126"/>
    </row>
    <row r="13" spans="1:10" x14ac:dyDescent="0.2">
      <c r="D13" s="126"/>
      <c r="E13" s="126"/>
      <c r="F13" s="126"/>
      <c r="G13" s="126"/>
      <c r="H13" s="126"/>
    </row>
    <row r="15" spans="1:10" x14ac:dyDescent="0.2">
      <c r="A15" s="77" t="s">
        <v>82</v>
      </c>
      <c r="B15" s="2" t="s">
        <v>83</v>
      </c>
    </row>
    <row r="16" spans="1:10" x14ac:dyDescent="0.2">
      <c r="A16" s="77"/>
    </row>
    <row r="17" spans="1:3" x14ac:dyDescent="0.2">
      <c r="A17" s="33"/>
      <c r="B17" s="33"/>
      <c r="C17" s="33"/>
    </row>
    <row r="18" spans="1:3" ht="11.25" customHeight="1" x14ac:dyDescent="0.2">
      <c r="A18" s="2" t="s">
        <v>2</v>
      </c>
      <c r="B18" s="2" t="s">
        <v>75</v>
      </c>
    </row>
    <row r="19" spans="1:3" x14ac:dyDescent="0.2">
      <c r="B19" s="2" t="s">
        <v>53</v>
      </c>
    </row>
    <row r="20" spans="1:3" x14ac:dyDescent="0.2">
      <c r="B20" s="2" t="s">
        <v>54</v>
      </c>
    </row>
    <row r="21" spans="1:3" x14ac:dyDescent="0.2">
      <c r="B21" s="2" t="s">
        <v>74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G28" sqref="G28"/>
    </sheetView>
  </sheetViews>
  <sheetFormatPr defaultColWidth="9.140625" defaultRowHeight="12.75" x14ac:dyDescent="0.2"/>
  <cols>
    <col min="1" max="1" width="17.28515625" style="2" bestFit="1" customWidth="1"/>
    <col min="2" max="2" width="23.5703125" style="2" customWidth="1"/>
    <col min="3" max="3" width="8.7109375" style="2" bestFit="1" customWidth="1"/>
    <col min="4" max="4" width="9.140625" style="2"/>
    <col min="5" max="5" width="9.5703125" style="2" bestFit="1" customWidth="1"/>
    <col min="6" max="7" width="9.140625" style="2"/>
    <col min="8" max="10" width="9.140625" style="2" bestFit="1" customWidth="1"/>
    <col min="11" max="11" width="8.42578125" style="2" bestFit="1" customWidth="1"/>
    <col min="12" max="12" width="6.5703125" style="2" bestFit="1" customWidth="1"/>
    <col min="13" max="13" width="10" bestFit="1" customWidth="1"/>
    <col min="14" max="14" width="9.140625" style="2" bestFit="1" customWidth="1"/>
    <col min="15" max="15" width="10" style="2" bestFit="1" customWidth="1"/>
    <col min="16" max="16384" width="9.140625" style="2"/>
  </cols>
  <sheetData>
    <row r="1" spans="1:15" x14ac:dyDescent="0.2">
      <c r="A1" s="127" t="s">
        <v>88</v>
      </c>
      <c r="B1" s="127"/>
      <c r="C1" s="127"/>
      <c r="D1" s="127"/>
      <c r="E1" s="127"/>
      <c r="F1" s="127"/>
    </row>
    <row r="2" spans="1:15" x14ac:dyDescent="0.2">
      <c r="A2" s="92"/>
      <c r="B2" s="92"/>
      <c r="C2" s="92"/>
      <c r="D2" s="92"/>
      <c r="E2" s="92"/>
      <c r="F2" s="92"/>
    </row>
    <row r="3" spans="1:15" ht="12" thickBot="1" x14ac:dyDescent="0.25">
      <c r="A3" s="93">
        <v>44301</v>
      </c>
      <c r="M3" s="2"/>
      <c r="O3" s="1" t="s">
        <v>3</v>
      </c>
    </row>
    <row r="4" spans="1:15" ht="13.5" customHeight="1" x14ac:dyDescent="0.2">
      <c r="A4" s="34" t="s">
        <v>4</v>
      </c>
      <c r="B4" s="71" t="s">
        <v>30</v>
      </c>
      <c r="C4" s="35" t="s">
        <v>31</v>
      </c>
      <c r="D4" s="131" t="s">
        <v>50</v>
      </c>
      <c r="E4" s="132"/>
      <c r="F4" s="131" t="s">
        <v>51</v>
      </c>
      <c r="G4" s="132"/>
      <c r="H4" s="128" t="s">
        <v>5</v>
      </c>
      <c r="I4" s="129"/>
      <c r="J4" s="130"/>
      <c r="K4" s="131" t="s">
        <v>52</v>
      </c>
      <c r="L4" s="132"/>
      <c r="M4" s="128" t="s">
        <v>1</v>
      </c>
      <c r="N4" s="129"/>
      <c r="O4" s="130"/>
    </row>
    <row r="5" spans="1:15" ht="13.5" customHeight="1" thickBot="1" x14ac:dyDescent="0.25">
      <c r="A5" s="118"/>
      <c r="B5" s="108"/>
      <c r="C5" s="119"/>
      <c r="D5" s="96" t="s">
        <v>6</v>
      </c>
      <c r="E5" s="97" t="s">
        <v>1</v>
      </c>
      <c r="F5" s="96" t="s">
        <v>6</v>
      </c>
      <c r="G5" s="97" t="s">
        <v>1</v>
      </c>
      <c r="H5" s="102" t="s">
        <v>6</v>
      </c>
      <c r="I5" s="103" t="s">
        <v>49</v>
      </c>
      <c r="J5" s="97" t="s">
        <v>1</v>
      </c>
      <c r="K5" s="105" t="s">
        <v>6</v>
      </c>
      <c r="L5" s="97" t="s">
        <v>1</v>
      </c>
      <c r="M5" s="105" t="s">
        <v>6</v>
      </c>
      <c r="N5" s="108" t="s">
        <v>49</v>
      </c>
      <c r="O5" s="28" t="s">
        <v>1</v>
      </c>
    </row>
    <row r="6" spans="1:15" ht="12" customHeight="1" x14ac:dyDescent="0.2">
      <c r="A6" s="120" t="s">
        <v>0</v>
      </c>
      <c r="B6" s="121" t="s">
        <v>20</v>
      </c>
      <c r="C6" s="122" t="s">
        <v>21</v>
      </c>
      <c r="D6" s="109">
        <v>0</v>
      </c>
      <c r="E6" s="98">
        <f>D6</f>
        <v>0</v>
      </c>
      <c r="F6" s="109">
        <v>3.5580000000000003</v>
      </c>
      <c r="G6" s="114">
        <f>F6</f>
        <v>3.5580000000000003</v>
      </c>
      <c r="H6" s="109">
        <v>0.55700000000000005</v>
      </c>
      <c r="I6" s="110">
        <v>0</v>
      </c>
      <c r="J6" s="114">
        <f>SUM(H6:I6)</f>
        <v>0.55700000000000005</v>
      </c>
      <c r="K6" s="109">
        <v>3.2719999999999998</v>
      </c>
      <c r="L6" s="100">
        <f>SUM(K6)</f>
        <v>3.2719999999999998</v>
      </c>
      <c r="M6" s="109">
        <f>SUM(G6,J6,L6)</f>
        <v>7.3870000000000005</v>
      </c>
      <c r="N6" s="110">
        <v>0</v>
      </c>
      <c r="O6" s="107">
        <f>SUM(M6,N6)</f>
        <v>7.3870000000000005</v>
      </c>
    </row>
    <row r="7" spans="1:15" ht="11.25" x14ac:dyDescent="0.2">
      <c r="A7" s="30" t="s">
        <v>7</v>
      </c>
      <c r="B7" s="31" t="s">
        <v>38</v>
      </c>
      <c r="C7" s="95" t="s">
        <v>8</v>
      </c>
      <c r="D7" s="24">
        <v>0</v>
      </c>
      <c r="E7" s="73">
        <f>D7</f>
        <v>0</v>
      </c>
      <c r="F7" s="24">
        <v>0</v>
      </c>
      <c r="G7" s="115">
        <f>F7</f>
        <v>0</v>
      </c>
      <c r="H7" s="24">
        <v>0</v>
      </c>
      <c r="I7" s="111">
        <v>0</v>
      </c>
      <c r="J7" s="115">
        <v>0</v>
      </c>
      <c r="K7" s="24">
        <v>0</v>
      </c>
      <c r="L7" s="74">
        <f>SUM(K7)</f>
        <v>0</v>
      </c>
      <c r="M7" s="24">
        <f>SUM(E7,G7,J7,L7)</f>
        <v>0</v>
      </c>
      <c r="N7" s="111">
        <v>0</v>
      </c>
      <c r="O7" s="107">
        <f>SUM(M7:N7)</f>
        <v>0</v>
      </c>
    </row>
    <row r="8" spans="1:15" ht="11.25" x14ac:dyDescent="0.2">
      <c r="A8" s="4" t="s">
        <v>24</v>
      </c>
      <c r="B8" s="3" t="s">
        <v>25</v>
      </c>
      <c r="C8" s="95" t="s">
        <v>23</v>
      </c>
      <c r="D8" s="24">
        <v>0.90300000000000002</v>
      </c>
      <c r="E8" s="73">
        <f t="shared" ref="E8:E16" si="0">D8</f>
        <v>0.90300000000000002</v>
      </c>
      <c r="F8" s="24">
        <v>1.083</v>
      </c>
      <c r="G8" s="74">
        <f>F8</f>
        <v>1.083</v>
      </c>
      <c r="H8" s="24">
        <v>2.6669999999999998</v>
      </c>
      <c r="I8" s="111">
        <v>0</v>
      </c>
      <c r="J8" s="115">
        <f>H8+I8</f>
        <v>2.6669999999999998</v>
      </c>
      <c r="K8" s="24">
        <v>7.25</v>
      </c>
      <c r="L8" s="74">
        <f>SUM(K8)</f>
        <v>7.25</v>
      </c>
      <c r="M8" s="24">
        <f>SUM(E8,G8,J8,L8)</f>
        <v>11.902999999999999</v>
      </c>
      <c r="N8" s="111">
        <v>0</v>
      </c>
      <c r="O8" s="107">
        <f t="shared" ref="O8:O16" si="1">SUM(M8:N8)</f>
        <v>11.902999999999999</v>
      </c>
    </row>
    <row r="9" spans="1:15" ht="11.25" x14ac:dyDescent="0.2">
      <c r="A9" s="4" t="s">
        <v>60</v>
      </c>
      <c r="B9" s="3" t="s">
        <v>63</v>
      </c>
      <c r="C9" s="95" t="s">
        <v>55</v>
      </c>
      <c r="D9" s="24">
        <v>0</v>
      </c>
      <c r="E9" s="73">
        <f t="shared" si="0"/>
        <v>0</v>
      </c>
      <c r="F9" s="24">
        <v>0</v>
      </c>
      <c r="G9" s="74">
        <f>SUM(F9)</f>
        <v>0</v>
      </c>
      <c r="H9" s="24">
        <v>0</v>
      </c>
      <c r="I9" s="111">
        <v>0</v>
      </c>
      <c r="J9" s="115">
        <v>0</v>
      </c>
      <c r="K9" s="24">
        <v>0.2</v>
      </c>
      <c r="L9" s="74">
        <f>SUM(K9)</f>
        <v>0.2</v>
      </c>
      <c r="M9" s="24">
        <f>SUM(E9,G9,J9,L9)</f>
        <v>0.2</v>
      </c>
      <c r="N9" s="111">
        <v>0</v>
      </c>
      <c r="O9" s="107">
        <f t="shared" si="1"/>
        <v>0.2</v>
      </c>
    </row>
    <row r="10" spans="1:15" ht="11.25" x14ac:dyDescent="0.2">
      <c r="A10" s="4" t="s">
        <v>61</v>
      </c>
      <c r="B10" s="3" t="s">
        <v>62</v>
      </c>
      <c r="C10" s="95" t="s">
        <v>56</v>
      </c>
      <c r="D10" s="24">
        <v>0</v>
      </c>
      <c r="E10" s="73">
        <f t="shared" si="0"/>
        <v>0</v>
      </c>
      <c r="F10" s="24">
        <v>0</v>
      </c>
      <c r="G10" s="74">
        <f>SUM(F10)</f>
        <v>0</v>
      </c>
      <c r="H10" s="24">
        <v>0</v>
      </c>
      <c r="I10" s="111">
        <v>0</v>
      </c>
      <c r="J10" s="115">
        <v>0</v>
      </c>
      <c r="K10" s="24">
        <v>0.15</v>
      </c>
      <c r="L10" s="74">
        <f>SUM(K10)</f>
        <v>0.15</v>
      </c>
      <c r="M10" s="24">
        <f t="shared" ref="M10:M16" si="2">SUM(E10,G10,J10,L10)</f>
        <v>0.15</v>
      </c>
      <c r="N10" s="111">
        <v>0</v>
      </c>
      <c r="O10" s="107">
        <f t="shared" si="1"/>
        <v>0.15</v>
      </c>
    </row>
    <row r="11" spans="1:15" ht="11.25" x14ac:dyDescent="0.2">
      <c r="A11" s="4" t="s">
        <v>9</v>
      </c>
      <c r="B11" s="3" t="s">
        <v>33</v>
      </c>
      <c r="C11" s="95" t="s">
        <v>10</v>
      </c>
      <c r="D11" s="24">
        <v>3.3479999999999999</v>
      </c>
      <c r="E11" s="73">
        <f t="shared" si="0"/>
        <v>3.3479999999999999</v>
      </c>
      <c r="F11" s="24">
        <v>9.4179999999999993</v>
      </c>
      <c r="G11" s="74">
        <f>SUM(F11)</f>
        <v>9.4179999999999993</v>
      </c>
      <c r="H11" s="24">
        <v>0.93199999999999994</v>
      </c>
      <c r="I11" s="111">
        <v>0</v>
      </c>
      <c r="J11" s="115">
        <f>SUM(H11:I11)</f>
        <v>0.93199999999999994</v>
      </c>
      <c r="K11" s="24">
        <v>4.3109999999999999</v>
      </c>
      <c r="L11" s="74">
        <f>SUM(K11)</f>
        <v>4.3109999999999999</v>
      </c>
      <c r="M11" s="24">
        <f t="shared" si="2"/>
        <v>18.009</v>
      </c>
      <c r="N11" s="111">
        <v>0</v>
      </c>
      <c r="O11" s="107">
        <f t="shared" si="1"/>
        <v>18.009</v>
      </c>
    </row>
    <row r="12" spans="1:15" ht="11.25" x14ac:dyDescent="0.2">
      <c r="A12" s="4" t="s">
        <v>12</v>
      </c>
      <c r="B12" s="3" t="s">
        <v>35</v>
      </c>
      <c r="C12" s="95" t="s">
        <v>13</v>
      </c>
      <c r="D12" s="24">
        <v>93.98</v>
      </c>
      <c r="E12" s="73">
        <f t="shared" si="0"/>
        <v>93.98</v>
      </c>
      <c r="F12" s="24">
        <v>303.68</v>
      </c>
      <c r="G12" s="74">
        <f>SUM(F12)</f>
        <v>303.68</v>
      </c>
      <c r="H12" s="24">
        <v>117.17100000000001</v>
      </c>
      <c r="I12" s="111">
        <v>0</v>
      </c>
      <c r="J12" s="115">
        <f>SUM(H12:I12)</f>
        <v>117.17100000000001</v>
      </c>
      <c r="K12" s="24">
        <v>125.92699999999999</v>
      </c>
      <c r="L12" s="74">
        <f>SUM(K12)</f>
        <v>125.92699999999999</v>
      </c>
      <c r="M12" s="24">
        <f t="shared" si="2"/>
        <v>640.75800000000004</v>
      </c>
      <c r="N12" s="111">
        <v>0</v>
      </c>
      <c r="O12" s="107">
        <f t="shared" si="1"/>
        <v>640.75800000000004</v>
      </c>
    </row>
    <row r="13" spans="1:15" ht="11.25" x14ac:dyDescent="0.2">
      <c r="A13" s="4" t="s">
        <v>14</v>
      </c>
      <c r="B13" s="3" t="s">
        <v>37</v>
      </c>
      <c r="C13" s="95" t="s">
        <v>15</v>
      </c>
      <c r="D13" s="24">
        <v>0</v>
      </c>
      <c r="E13" s="73">
        <f t="shared" si="0"/>
        <v>0</v>
      </c>
      <c r="F13" s="24">
        <v>0</v>
      </c>
      <c r="G13" s="74">
        <f>SUM(F13)</f>
        <v>0</v>
      </c>
      <c r="H13" s="24">
        <v>0</v>
      </c>
      <c r="I13" s="111">
        <v>0</v>
      </c>
      <c r="J13" s="115">
        <v>0</v>
      </c>
      <c r="K13" s="24">
        <v>0</v>
      </c>
      <c r="L13" s="74">
        <f>SUM(K13)</f>
        <v>0</v>
      </c>
      <c r="M13" s="24">
        <f t="shared" si="2"/>
        <v>0</v>
      </c>
      <c r="N13" s="111">
        <v>0</v>
      </c>
      <c r="O13" s="107">
        <f t="shared" si="1"/>
        <v>0</v>
      </c>
    </row>
    <row r="14" spans="1:15" ht="11.25" x14ac:dyDescent="0.2">
      <c r="A14" s="4" t="s">
        <v>16</v>
      </c>
      <c r="B14" s="3" t="s">
        <v>32</v>
      </c>
      <c r="C14" s="95" t="s">
        <v>17</v>
      </c>
      <c r="D14" s="24">
        <v>0</v>
      </c>
      <c r="E14" s="73">
        <f t="shared" si="0"/>
        <v>0</v>
      </c>
      <c r="F14" s="24">
        <v>0</v>
      </c>
      <c r="G14" s="74">
        <f>SUM(F14)</f>
        <v>0</v>
      </c>
      <c r="H14" s="24">
        <v>0</v>
      </c>
      <c r="I14" s="111">
        <v>0</v>
      </c>
      <c r="J14" s="115">
        <v>0</v>
      </c>
      <c r="K14" s="24">
        <v>0</v>
      </c>
      <c r="L14" s="74">
        <f>SUM(K14)</f>
        <v>0</v>
      </c>
      <c r="M14" s="24">
        <f t="shared" si="2"/>
        <v>0</v>
      </c>
      <c r="N14" s="111">
        <v>0</v>
      </c>
      <c r="O14" s="107">
        <f t="shared" si="1"/>
        <v>0</v>
      </c>
    </row>
    <row r="15" spans="1:15" ht="11.25" x14ac:dyDescent="0.2">
      <c r="A15" s="4" t="s">
        <v>18</v>
      </c>
      <c r="B15" s="3" t="s">
        <v>36</v>
      </c>
      <c r="C15" s="95" t="s">
        <v>19</v>
      </c>
      <c r="D15" s="24">
        <v>2.04</v>
      </c>
      <c r="E15" s="73">
        <f t="shared" si="0"/>
        <v>2.04</v>
      </c>
      <c r="F15" s="24">
        <v>1.8160000000000001</v>
      </c>
      <c r="G15" s="74">
        <f>F15</f>
        <v>1.8160000000000001</v>
      </c>
      <c r="H15" s="24">
        <v>8.4000000000000005E-2</v>
      </c>
      <c r="I15" s="111">
        <v>0</v>
      </c>
      <c r="J15" s="115">
        <f>SUM(H15:I15)</f>
        <v>8.4000000000000005E-2</v>
      </c>
      <c r="K15" s="24">
        <v>17.876999999999999</v>
      </c>
      <c r="L15" s="74">
        <f>SUM(K15)</f>
        <v>17.876999999999999</v>
      </c>
      <c r="M15" s="24">
        <f t="shared" si="2"/>
        <v>21.817</v>
      </c>
      <c r="N15" s="111">
        <v>0</v>
      </c>
      <c r="O15" s="107">
        <f t="shared" si="1"/>
        <v>21.817</v>
      </c>
    </row>
    <row r="16" spans="1:15" ht="12" thickBot="1" x14ac:dyDescent="0.25">
      <c r="A16" s="123" t="s">
        <v>58</v>
      </c>
      <c r="B16" s="124" t="s">
        <v>59</v>
      </c>
      <c r="C16" s="125" t="s">
        <v>57</v>
      </c>
      <c r="D16" s="99">
        <v>0</v>
      </c>
      <c r="E16" s="73">
        <f t="shared" si="0"/>
        <v>0</v>
      </c>
      <c r="F16" s="99">
        <v>0</v>
      </c>
      <c r="G16" s="101">
        <f>F16</f>
        <v>0</v>
      </c>
      <c r="H16" s="112">
        <v>0</v>
      </c>
      <c r="I16" s="113">
        <v>0</v>
      </c>
      <c r="J16" s="116">
        <v>0</v>
      </c>
      <c r="K16" s="112">
        <v>0</v>
      </c>
      <c r="L16" s="101">
        <f>SUM(K16)</f>
        <v>0</v>
      </c>
      <c r="M16" s="135">
        <f t="shared" si="2"/>
        <v>0</v>
      </c>
      <c r="N16" s="113">
        <v>0</v>
      </c>
      <c r="O16" s="107">
        <f t="shared" si="1"/>
        <v>0</v>
      </c>
    </row>
    <row r="17" spans="1:15" ht="12" thickBot="1" x14ac:dyDescent="0.25">
      <c r="A17" s="69" t="s">
        <v>73</v>
      </c>
      <c r="B17" s="18"/>
      <c r="C17" s="70"/>
      <c r="D17" s="76">
        <f>SUM(D6:D16)</f>
        <v>100.27100000000002</v>
      </c>
      <c r="E17" s="76">
        <f>SUM(E6:E16)</f>
        <v>100.27100000000002</v>
      </c>
      <c r="F17" s="76">
        <f>SUM(F6:F16)</f>
        <v>319.55500000000001</v>
      </c>
      <c r="G17" s="76">
        <f>SUM(G6:G16)</f>
        <v>319.55500000000001</v>
      </c>
      <c r="H17" s="104">
        <f>SUM(H6:H16)</f>
        <v>121.41100000000002</v>
      </c>
      <c r="I17" s="104">
        <f>SUM(I6:I16)</f>
        <v>0</v>
      </c>
      <c r="J17" s="104">
        <f>SUM(J6:J16)</f>
        <v>121.41100000000002</v>
      </c>
      <c r="K17" s="104">
        <f>SUM(K6:K16)</f>
        <v>158.98699999999999</v>
      </c>
      <c r="L17" s="106">
        <f>SUM(L6:L16)</f>
        <v>158.98699999999999</v>
      </c>
      <c r="M17" s="136">
        <f>SUM(M6:M16)</f>
        <v>700.22400000000005</v>
      </c>
      <c r="N17" s="134">
        <v>0</v>
      </c>
      <c r="O17" s="117">
        <f>SUM(E17,G17,J17,L17)</f>
        <v>700.22400000000005</v>
      </c>
    </row>
    <row r="18" spans="1:15" x14ac:dyDescent="0.2">
      <c r="O18" s="126"/>
    </row>
    <row r="19" spans="1:15" ht="11.25" customHeight="1" x14ac:dyDescent="0.2">
      <c r="A19" s="77" t="s">
        <v>82</v>
      </c>
      <c r="B19" s="2" t="s">
        <v>84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x14ac:dyDescent="0.2">
      <c r="A20" s="33"/>
      <c r="B20" s="33"/>
      <c r="C20" s="33"/>
    </row>
    <row r="21" spans="1:15" x14ac:dyDescent="0.2">
      <c r="A21" s="2" t="s">
        <v>2</v>
      </c>
      <c r="B21" s="2" t="s">
        <v>75</v>
      </c>
    </row>
    <row r="22" spans="1:15" x14ac:dyDescent="0.2">
      <c r="B22" s="2" t="s">
        <v>53</v>
      </c>
    </row>
    <row r="23" spans="1:15" x14ac:dyDescent="0.2">
      <c r="B23" s="2" t="s">
        <v>54</v>
      </c>
    </row>
    <row r="24" spans="1:15" x14ac:dyDescent="0.2">
      <c r="B24" s="2" t="s">
        <v>74</v>
      </c>
    </row>
  </sheetData>
  <mergeCells count="6">
    <mergeCell ref="A1:F1"/>
    <mergeCell ref="H4:J4"/>
    <mergeCell ref="K4:L4"/>
    <mergeCell ref="M4:O4"/>
    <mergeCell ref="D4:E4"/>
    <mergeCell ref="F4:G4"/>
  </mergeCells>
  <phoneticPr fontId="1" type="noConversion"/>
  <pageMargins left="0.19685039370078741" right="0.15748031496062992" top="0.98425196850393704" bottom="0.98425196850393704" header="0.51181102362204722" footer="0.51181102362204722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pane xSplit="1" ySplit="4" topLeftCell="B5" activePane="bottomRight" state="frozen"/>
      <selection pane="topRight" activeCell="E1" sqref="E1"/>
      <selection pane="bottomLeft" activeCell="A4" sqref="A4"/>
      <selection pane="bottomRight" activeCell="K18" sqref="K18"/>
    </sheetView>
  </sheetViews>
  <sheetFormatPr defaultRowHeight="12.75" x14ac:dyDescent="0.2"/>
  <cols>
    <col min="1" max="1" width="16.7109375" customWidth="1"/>
    <col min="2" max="2" width="19" customWidth="1"/>
    <col min="3" max="3" width="21.85546875" bestFit="1" customWidth="1"/>
    <col min="4" max="4" width="5" bestFit="1" customWidth="1"/>
    <col min="5" max="7" width="7.42578125" bestFit="1" customWidth="1"/>
    <col min="8" max="16" width="7.42578125" customWidth="1"/>
    <col min="17" max="17" width="8.5703125" bestFit="1" customWidth="1"/>
  </cols>
  <sheetData>
    <row r="1" spans="1:17" x14ac:dyDescent="0.2">
      <c r="A1" s="15" t="s">
        <v>86</v>
      </c>
    </row>
    <row r="2" spans="1:17" x14ac:dyDescent="0.2">
      <c r="A2" s="15"/>
    </row>
    <row r="3" spans="1:17" ht="13.5" thickBot="1" x14ac:dyDescent="0.25">
      <c r="A3" s="93">
        <v>44301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3.5" thickBot="1" x14ac:dyDescent="0.25">
      <c r="A4" s="38" t="s">
        <v>43</v>
      </c>
      <c r="B4" s="39" t="s">
        <v>4</v>
      </c>
      <c r="C4" s="39" t="s">
        <v>30</v>
      </c>
      <c r="D4" s="40" t="s">
        <v>31</v>
      </c>
      <c r="E4" s="20" t="s">
        <v>44</v>
      </c>
      <c r="F4" s="20" t="s">
        <v>45</v>
      </c>
      <c r="G4" s="20" t="s">
        <v>46</v>
      </c>
      <c r="H4" s="20" t="s">
        <v>67</v>
      </c>
      <c r="I4" s="20" t="s">
        <v>68</v>
      </c>
      <c r="J4" s="20" t="s">
        <v>69</v>
      </c>
      <c r="K4" s="20" t="s">
        <v>70</v>
      </c>
      <c r="L4" s="20" t="s">
        <v>71</v>
      </c>
      <c r="M4" s="20" t="s">
        <v>72</v>
      </c>
      <c r="N4" s="20" t="s">
        <v>76</v>
      </c>
      <c r="O4" s="20" t="s">
        <v>77</v>
      </c>
      <c r="P4" s="20" t="s">
        <v>78</v>
      </c>
      <c r="Q4" s="19" t="s">
        <v>47</v>
      </c>
    </row>
    <row r="5" spans="1:17" x14ac:dyDescent="0.2">
      <c r="A5" s="62" t="s">
        <v>40</v>
      </c>
      <c r="B5" s="11" t="s">
        <v>65</v>
      </c>
      <c r="C5" s="17" t="s">
        <v>66</v>
      </c>
      <c r="D5" s="23" t="s">
        <v>64</v>
      </c>
      <c r="E5" s="5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57">
        <v>0</v>
      </c>
      <c r="L5" s="37">
        <v>0</v>
      </c>
      <c r="M5" s="87">
        <v>0</v>
      </c>
      <c r="N5" s="87">
        <v>0</v>
      </c>
      <c r="O5" s="87">
        <v>0</v>
      </c>
      <c r="P5" s="87">
        <v>0</v>
      </c>
      <c r="Q5" s="49">
        <f>SUM(E5:P5)</f>
        <v>0</v>
      </c>
    </row>
    <row r="6" spans="1:17" x14ac:dyDescent="0.2">
      <c r="A6" s="62" t="s">
        <v>40</v>
      </c>
      <c r="B6" s="11" t="s">
        <v>0</v>
      </c>
      <c r="C6" s="17" t="s">
        <v>20</v>
      </c>
      <c r="D6" s="23" t="s">
        <v>21</v>
      </c>
      <c r="E6" s="57">
        <v>249.32760842175065</v>
      </c>
      <c r="F6" s="37">
        <v>9.228262445675794</v>
      </c>
      <c r="G6" s="37">
        <v>5.0079394774011305</v>
      </c>
      <c r="H6" s="37">
        <v>0</v>
      </c>
      <c r="I6" s="37">
        <v>0</v>
      </c>
      <c r="J6" s="37">
        <v>0</v>
      </c>
      <c r="K6" s="57">
        <v>0</v>
      </c>
      <c r="L6" s="37">
        <v>0</v>
      </c>
      <c r="M6" s="87">
        <v>0</v>
      </c>
      <c r="N6" s="87">
        <v>0</v>
      </c>
      <c r="O6" s="87">
        <v>0</v>
      </c>
      <c r="P6" s="87">
        <v>0</v>
      </c>
      <c r="Q6" s="49">
        <f>SUM(E6:P6)</f>
        <v>263.56381034482757</v>
      </c>
    </row>
    <row r="7" spans="1:17" x14ac:dyDescent="0.2">
      <c r="A7" s="62" t="s">
        <v>40</v>
      </c>
      <c r="B7" s="3" t="s">
        <v>7</v>
      </c>
      <c r="C7" s="3" t="s">
        <v>38</v>
      </c>
      <c r="D7" s="6" t="s">
        <v>8</v>
      </c>
      <c r="E7" s="57">
        <v>84.285739342320895</v>
      </c>
      <c r="F7" s="37">
        <v>38.60006695372379</v>
      </c>
      <c r="G7" s="37">
        <v>72.471085930421992</v>
      </c>
      <c r="H7" s="37">
        <v>0</v>
      </c>
      <c r="I7" s="37">
        <v>0</v>
      </c>
      <c r="J7" s="37">
        <v>0</v>
      </c>
      <c r="K7" s="57">
        <v>0</v>
      </c>
      <c r="L7" s="37">
        <v>0</v>
      </c>
      <c r="M7" s="87">
        <v>0</v>
      </c>
      <c r="N7" s="87">
        <v>0</v>
      </c>
      <c r="O7" s="87">
        <v>0</v>
      </c>
      <c r="P7" s="87">
        <v>0</v>
      </c>
      <c r="Q7" s="49">
        <f t="shared" ref="Q7:Q10" si="0">SUM(E7:P7)</f>
        <v>195.35689222646667</v>
      </c>
    </row>
    <row r="8" spans="1:17" x14ac:dyDescent="0.2">
      <c r="A8" s="62" t="s">
        <v>40</v>
      </c>
      <c r="B8" s="3" t="s">
        <v>80</v>
      </c>
      <c r="C8" s="3" t="s">
        <v>81</v>
      </c>
      <c r="D8" s="6" t="s">
        <v>79</v>
      </c>
      <c r="E8" s="5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57">
        <v>0</v>
      </c>
      <c r="L8" s="37">
        <v>0</v>
      </c>
      <c r="M8" s="87">
        <v>0</v>
      </c>
      <c r="N8" s="87">
        <v>0</v>
      </c>
      <c r="O8" s="87">
        <v>0</v>
      </c>
      <c r="P8" s="87">
        <v>0</v>
      </c>
      <c r="Q8" s="49">
        <f t="shared" si="0"/>
        <v>0</v>
      </c>
    </row>
    <row r="9" spans="1:17" x14ac:dyDescent="0.2">
      <c r="A9" s="62" t="s">
        <v>40</v>
      </c>
      <c r="B9" s="3" t="s">
        <v>9</v>
      </c>
      <c r="C9" s="3" t="s">
        <v>33</v>
      </c>
      <c r="D9" s="6" t="s">
        <v>10</v>
      </c>
      <c r="E9" s="57">
        <v>140.27251314231631</v>
      </c>
      <c r="F9" s="37">
        <v>58.020704517024775</v>
      </c>
      <c r="G9" s="37">
        <v>66.555563439560004</v>
      </c>
      <c r="H9" s="37">
        <v>0</v>
      </c>
      <c r="I9" s="37">
        <v>0</v>
      </c>
      <c r="J9" s="37">
        <v>0</v>
      </c>
      <c r="K9" s="57">
        <v>0</v>
      </c>
      <c r="L9" s="37">
        <v>0</v>
      </c>
      <c r="M9" s="87">
        <v>0</v>
      </c>
      <c r="N9" s="87">
        <v>0</v>
      </c>
      <c r="O9" s="87">
        <v>0</v>
      </c>
      <c r="P9" s="87">
        <v>0</v>
      </c>
      <c r="Q9" s="49">
        <f t="shared" si="0"/>
        <v>264.8487810989011</v>
      </c>
    </row>
    <row r="10" spans="1:17" ht="13.5" thickBot="1" x14ac:dyDescent="0.25">
      <c r="A10" s="63" t="s">
        <v>40</v>
      </c>
      <c r="B10" s="5" t="s">
        <v>29</v>
      </c>
      <c r="C10" s="5" t="s">
        <v>34</v>
      </c>
      <c r="D10" s="22" t="s">
        <v>11</v>
      </c>
      <c r="E10" s="58">
        <v>329.5218551958252</v>
      </c>
      <c r="F10" s="41">
        <v>546.6753145344893</v>
      </c>
      <c r="G10" s="41">
        <v>760.40735917611846</v>
      </c>
      <c r="H10" s="41">
        <v>0</v>
      </c>
      <c r="I10" s="41">
        <v>0</v>
      </c>
      <c r="J10" s="41">
        <v>0</v>
      </c>
      <c r="K10" s="58">
        <v>0</v>
      </c>
      <c r="L10" s="41">
        <v>0</v>
      </c>
      <c r="M10" s="88">
        <v>0</v>
      </c>
      <c r="N10" s="88">
        <v>0</v>
      </c>
      <c r="O10" s="88">
        <v>0</v>
      </c>
      <c r="P10" s="88">
        <v>0</v>
      </c>
      <c r="Q10" s="49">
        <f t="shared" si="0"/>
        <v>1636.604528906433</v>
      </c>
    </row>
    <row r="11" spans="1:17" ht="13.5" thickBot="1" x14ac:dyDescent="0.25">
      <c r="A11" s="52" t="s">
        <v>89</v>
      </c>
      <c r="B11" s="53"/>
      <c r="C11" s="54" t="s">
        <v>22</v>
      </c>
      <c r="D11" s="64"/>
      <c r="E11" s="59">
        <f>SUM(E5:E10)</f>
        <v>803.40771610221304</v>
      </c>
      <c r="F11" s="55">
        <f>SUM(F5:F10)</f>
        <v>652.52434845091364</v>
      </c>
      <c r="G11" s="55">
        <f>SUM(G5:G10)</f>
        <v>904.4419480235016</v>
      </c>
      <c r="H11" s="55">
        <v>0</v>
      </c>
      <c r="I11" s="55">
        <v>0</v>
      </c>
      <c r="J11" s="55">
        <v>0</v>
      </c>
      <c r="K11" s="59">
        <v>0</v>
      </c>
      <c r="L11" s="55">
        <v>0</v>
      </c>
      <c r="M11" s="89">
        <v>0</v>
      </c>
      <c r="N11" s="89">
        <v>0</v>
      </c>
      <c r="O11" s="89">
        <v>0</v>
      </c>
      <c r="P11" s="89">
        <v>0</v>
      </c>
      <c r="Q11" s="56">
        <f>SUM(E11:P11)</f>
        <v>2360.374012576628</v>
      </c>
    </row>
    <row r="12" spans="1:17" x14ac:dyDescent="0.2">
      <c r="A12" s="62" t="s">
        <v>41</v>
      </c>
      <c r="B12" s="11" t="s">
        <v>0</v>
      </c>
      <c r="C12" s="17" t="s">
        <v>20</v>
      </c>
      <c r="D12" s="23" t="s">
        <v>21</v>
      </c>
      <c r="E12" s="57">
        <v>3.3090000000000002</v>
      </c>
      <c r="F12" s="37">
        <v>0.249</v>
      </c>
      <c r="G12" s="37">
        <v>3.8289999999999997</v>
      </c>
      <c r="H12" s="37">
        <v>0</v>
      </c>
      <c r="I12" s="37">
        <v>0</v>
      </c>
      <c r="J12" s="37">
        <v>0</v>
      </c>
      <c r="K12" s="57">
        <v>0</v>
      </c>
      <c r="L12" s="37">
        <v>0</v>
      </c>
      <c r="M12" s="87">
        <v>0</v>
      </c>
      <c r="N12" s="87">
        <v>0</v>
      </c>
      <c r="O12" s="87">
        <v>0</v>
      </c>
      <c r="P12" s="87">
        <v>0</v>
      </c>
      <c r="Q12" s="49">
        <f>SUM(E12:P12)</f>
        <v>7.3870000000000005</v>
      </c>
    </row>
    <row r="13" spans="1:17" x14ac:dyDescent="0.2">
      <c r="A13" s="62" t="s">
        <v>41</v>
      </c>
      <c r="B13" s="3" t="s">
        <v>7</v>
      </c>
      <c r="C13" s="3" t="s">
        <v>38</v>
      </c>
      <c r="D13" s="6" t="s">
        <v>8</v>
      </c>
      <c r="E13" s="5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57">
        <v>0</v>
      </c>
      <c r="L13" s="37">
        <v>0</v>
      </c>
      <c r="M13" s="87">
        <v>0</v>
      </c>
      <c r="N13" s="87">
        <v>0</v>
      </c>
      <c r="O13" s="87">
        <v>0</v>
      </c>
      <c r="P13" s="87">
        <v>0</v>
      </c>
      <c r="Q13" s="49">
        <f>SUM(E13:P13)</f>
        <v>0</v>
      </c>
    </row>
    <row r="14" spans="1:17" x14ac:dyDescent="0.2">
      <c r="A14" s="62" t="s">
        <v>41</v>
      </c>
      <c r="B14" s="3" t="s">
        <v>24</v>
      </c>
      <c r="C14" s="3" t="s">
        <v>25</v>
      </c>
      <c r="D14" s="6" t="s">
        <v>23</v>
      </c>
      <c r="E14" s="57">
        <v>0.83699999999999997</v>
      </c>
      <c r="F14" s="37">
        <v>1.5760000000000001</v>
      </c>
      <c r="G14" s="37">
        <v>9.49</v>
      </c>
      <c r="H14" s="37">
        <v>0</v>
      </c>
      <c r="I14" s="37">
        <v>0</v>
      </c>
      <c r="J14" s="37">
        <v>0</v>
      </c>
      <c r="K14" s="57">
        <v>0</v>
      </c>
      <c r="L14" s="37">
        <v>0</v>
      </c>
      <c r="M14" s="87">
        <v>0</v>
      </c>
      <c r="N14" s="87">
        <v>0</v>
      </c>
      <c r="O14" s="87">
        <v>0</v>
      </c>
      <c r="P14" s="87">
        <v>0</v>
      </c>
      <c r="Q14" s="49">
        <f>SUM(E14:P14)</f>
        <v>11.903</v>
      </c>
    </row>
    <row r="15" spans="1:17" x14ac:dyDescent="0.2">
      <c r="A15" s="62" t="s">
        <v>41</v>
      </c>
      <c r="B15" s="3" t="s">
        <v>60</v>
      </c>
      <c r="C15" s="3" t="s">
        <v>63</v>
      </c>
      <c r="D15" s="6" t="s">
        <v>55</v>
      </c>
      <c r="E15" s="57">
        <v>0</v>
      </c>
      <c r="F15" s="37">
        <v>0</v>
      </c>
      <c r="G15" s="37">
        <v>0.2</v>
      </c>
      <c r="H15" s="37">
        <v>0</v>
      </c>
      <c r="I15" s="37">
        <v>0</v>
      </c>
      <c r="J15" s="37">
        <v>0</v>
      </c>
      <c r="K15" s="57">
        <v>0</v>
      </c>
      <c r="L15" s="37">
        <v>0</v>
      </c>
      <c r="M15" s="87">
        <v>0</v>
      </c>
      <c r="N15" s="87">
        <v>0</v>
      </c>
      <c r="O15" s="87">
        <v>0</v>
      </c>
      <c r="P15" s="87">
        <v>0</v>
      </c>
      <c r="Q15" s="49">
        <f>SUM(E15:P15)</f>
        <v>0.2</v>
      </c>
    </row>
    <row r="16" spans="1:17" x14ac:dyDescent="0.2">
      <c r="A16" s="62" t="s">
        <v>41</v>
      </c>
      <c r="B16" s="3" t="s">
        <v>61</v>
      </c>
      <c r="C16" s="3" t="s">
        <v>62</v>
      </c>
      <c r="D16" s="6" t="s">
        <v>56</v>
      </c>
      <c r="E16" s="57">
        <v>0</v>
      </c>
      <c r="F16" s="37">
        <v>0</v>
      </c>
      <c r="G16" s="37">
        <v>0.15</v>
      </c>
      <c r="H16" s="37">
        <v>0</v>
      </c>
      <c r="I16" s="37">
        <v>0</v>
      </c>
      <c r="J16" s="37">
        <v>0</v>
      </c>
      <c r="K16" s="57">
        <v>0</v>
      </c>
      <c r="L16" s="37">
        <v>0</v>
      </c>
      <c r="M16" s="87">
        <v>0</v>
      </c>
      <c r="N16" s="87">
        <v>0</v>
      </c>
      <c r="O16" s="87">
        <v>0</v>
      </c>
      <c r="P16" s="87">
        <v>0</v>
      </c>
      <c r="Q16" s="49">
        <f t="shared" ref="Q16:Q22" si="1">SUM(E16:P16)</f>
        <v>0.15</v>
      </c>
    </row>
    <row r="17" spans="1:17" x14ac:dyDescent="0.2">
      <c r="A17" s="62" t="s">
        <v>41</v>
      </c>
      <c r="B17" s="3" t="s">
        <v>9</v>
      </c>
      <c r="C17" s="3" t="s">
        <v>33</v>
      </c>
      <c r="D17" s="6" t="s">
        <v>10</v>
      </c>
      <c r="E17" s="57">
        <v>4.3610000000000007</v>
      </c>
      <c r="F17" s="37">
        <v>6.875</v>
      </c>
      <c r="G17" s="37">
        <v>6.7729999999999997</v>
      </c>
      <c r="H17" s="37">
        <v>0</v>
      </c>
      <c r="I17" s="37">
        <v>0</v>
      </c>
      <c r="J17" s="37">
        <v>0</v>
      </c>
      <c r="K17" s="57">
        <v>0</v>
      </c>
      <c r="L17" s="37">
        <v>0</v>
      </c>
      <c r="M17" s="87">
        <v>0</v>
      </c>
      <c r="N17" s="87">
        <v>0</v>
      </c>
      <c r="O17" s="87">
        <v>0</v>
      </c>
      <c r="P17" s="87">
        <v>0</v>
      </c>
      <c r="Q17" s="49">
        <f t="shared" si="1"/>
        <v>18.009</v>
      </c>
    </row>
    <row r="18" spans="1:17" x14ac:dyDescent="0.2">
      <c r="A18" s="62" t="s">
        <v>41</v>
      </c>
      <c r="B18" s="3" t="s">
        <v>12</v>
      </c>
      <c r="C18" s="3" t="s">
        <v>35</v>
      </c>
      <c r="D18" s="6" t="s">
        <v>13</v>
      </c>
      <c r="E18" s="57">
        <v>197.00900000000001</v>
      </c>
      <c r="F18" s="37">
        <v>215.64699999999999</v>
      </c>
      <c r="G18" s="37">
        <v>228.10199999999998</v>
      </c>
      <c r="H18" s="37">
        <v>0</v>
      </c>
      <c r="I18" s="37">
        <v>0</v>
      </c>
      <c r="J18" s="37">
        <v>0</v>
      </c>
      <c r="K18" s="57">
        <v>0</v>
      </c>
      <c r="L18" s="37">
        <v>0</v>
      </c>
      <c r="M18" s="87">
        <v>0</v>
      </c>
      <c r="N18" s="87">
        <v>0</v>
      </c>
      <c r="O18" s="87">
        <v>0</v>
      </c>
      <c r="P18" s="87">
        <v>0</v>
      </c>
      <c r="Q18" s="49">
        <f t="shared" si="1"/>
        <v>640.75800000000004</v>
      </c>
    </row>
    <row r="19" spans="1:17" x14ac:dyDescent="0.2">
      <c r="A19" s="62" t="s">
        <v>41</v>
      </c>
      <c r="B19" s="3" t="s">
        <v>14</v>
      </c>
      <c r="C19" s="3" t="s">
        <v>37</v>
      </c>
      <c r="D19" s="6" t="s">
        <v>15</v>
      </c>
      <c r="E19" s="5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57">
        <v>0</v>
      </c>
      <c r="L19" s="37">
        <v>0</v>
      </c>
      <c r="M19" s="87">
        <v>0</v>
      </c>
      <c r="N19" s="87">
        <v>0</v>
      </c>
      <c r="O19" s="87">
        <v>0</v>
      </c>
      <c r="P19" s="87">
        <v>0</v>
      </c>
      <c r="Q19" s="49">
        <f t="shared" si="1"/>
        <v>0</v>
      </c>
    </row>
    <row r="20" spans="1:17" x14ac:dyDescent="0.2">
      <c r="A20" s="62" t="s">
        <v>41</v>
      </c>
      <c r="B20" s="3" t="s">
        <v>16</v>
      </c>
      <c r="C20" s="3" t="s">
        <v>32</v>
      </c>
      <c r="D20" s="6" t="s">
        <v>17</v>
      </c>
      <c r="E20" s="5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57">
        <v>0</v>
      </c>
      <c r="L20" s="37">
        <v>0</v>
      </c>
      <c r="M20" s="87">
        <v>0</v>
      </c>
      <c r="N20" s="87">
        <v>0</v>
      </c>
      <c r="O20" s="87">
        <v>0</v>
      </c>
      <c r="P20" s="87">
        <v>0</v>
      </c>
      <c r="Q20" s="49">
        <f t="shared" si="1"/>
        <v>0</v>
      </c>
    </row>
    <row r="21" spans="1:17" x14ac:dyDescent="0.2">
      <c r="A21" s="62" t="s">
        <v>41</v>
      </c>
      <c r="B21" s="3" t="s">
        <v>18</v>
      </c>
      <c r="C21" s="3" t="s">
        <v>36</v>
      </c>
      <c r="D21" s="6" t="s">
        <v>19</v>
      </c>
      <c r="E21" s="57">
        <v>1.506</v>
      </c>
      <c r="F21" s="37">
        <v>6.532</v>
      </c>
      <c r="G21" s="37">
        <v>13.779</v>
      </c>
      <c r="H21" s="37">
        <v>0</v>
      </c>
      <c r="I21" s="37">
        <v>0</v>
      </c>
      <c r="J21" s="37">
        <v>0</v>
      </c>
      <c r="K21" s="57">
        <v>0</v>
      </c>
      <c r="L21" s="37">
        <v>0</v>
      </c>
      <c r="M21" s="87">
        <v>0</v>
      </c>
      <c r="N21" s="87">
        <v>0</v>
      </c>
      <c r="O21" s="87">
        <v>0</v>
      </c>
      <c r="P21" s="87">
        <v>0</v>
      </c>
      <c r="Q21" s="49">
        <f t="shared" si="1"/>
        <v>21.817</v>
      </c>
    </row>
    <row r="22" spans="1:17" ht="13.5" thickBot="1" x14ac:dyDescent="0.25">
      <c r="A22" s="62" t="s">
        <v>41</v>
      </c>
      <c r="B22" s="3" t="s">
        <v>58</v>
      </c>
      <c r="C22" s="3" t="s">
        <v>59</v>
      </c>
      <c r="D22" s="6" t="s">
        <v>57</v>
      </c>
      <c r="E22" s="5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57">
        <v>0</v>
      </c>
      <c r="L22" s="37">
        <v>0</v>
      </c>
      <c r="M22" s="87">
        <v>0</v>
      </c>
      <c r="N22" s="87">
        <v>0</v>
      </c>
      <c r="O22" s="87">
        <v>0</v>
      </c>
      <c r="P22" s="87">
        <v>0</v>
      </c>
      <c r="Q22" s="49">
        <f t="shared" si="1"/>
        <v>0</v>
      </c>
    </row>
    <row r="23" spans="1:17" ht="12.75" customHeight="1" thickBot="1" x14ac:dyDescent="0.25">
      <c r="A23" s="42" t="s">
        <v>73</v>
      </c>
      <c r="B23" s="43"/>
      <c r="C23" s="44" t="s">
        <v>22</v>
      </c>
      <c r="D23" s="65"/>
      <c r="E23" s="60">
        <f>SUM(E12:E22)</f>
        <v>207.02200000000002</v>
      </c>
      <c r="F23" s="45">
        <f>SUM(F12:F22)</f>
        <v>230.87899999999999</v>
      </c>
      <c r="G23" s="45">
        <f>SUM(G12:G22)</f>
        <v>262.32299999999998</v>
      </c>
      <c r="H23" s="45">
        <v>0</v>
      </c>
      <c r="I23" s="45">
        <v>0</v>
      </c>
      <c r="J23" s="45">
        <v>0</v>
      </c>
      <c r="K23" s="60">
        <v>0</v>
      </c>
      <c r="L23" s="45">
        <v>0</v>
      </c>
      <c r="M23" s="90">
        <v>0</v>
      </c>
      <c r="N23" s="90">
        <v>0</v>
      </c>
      <c r="O23" s="90">
        <v>0</v>
      </c>
      <c r="P23" s="90">
        <v>0</v>
      </c>
      <c r="Q23" s="50">
        <f>SUM(E23:P23)</f>
        <v>700.22399999999993</v>
      </c>
    </row>
    <row r="24" spans="1:17" ht="12.75" customHeight="1" thickBot="1" x14ac:dyDescent="0.25">
      <c r="A24" s="25" t="s">
        <v>1</v>
      </c>
      <c r="B24" s="46"/>
      <c r="C24" s="18" t="s">
        <v>22</v>
      </c>
      <c r="D24" s="66"/>
      <c r="E24" s="61">
        <f>SUM(E11,E23)</f>
        <v>1010.4297161022131</v>
      </c>
      <c r="F24" s="47">
        <f>SUM(F11,F23)</f>
        <v>883.40334845091365</v>
      </c>
      <c r="G24" s="47">
        <f>SUM(G11,G23)</f>
        <v>1166.7649480235016</v>
      </c>
      <c r="H24" s="47">
        <v>0</v>
      </c>
      <c r="I24" s="47">
        <v>0</v>
      </c>
      <c r="J24" s="47">
        <v>0</v>
      </c>
      <c r="K24" s="61">
        <v>0</v>
      </c>
      <c r="L24" s="47">
        <v>0</v>
      </c>
      <c r="M24" s="91">
        <v>0</v>
      </c>
      <c r="N24" s="91">
        <v>0</v>
      </c>
      <c r="O24" s="91">
        <v>0</v>
      </c>
      <c r="P24" s="91">
        <v>0</v>
      </c>
      <c r="Q24" s="51">
        <f>SUM(Q11,Q23)</f>
        <v>3060.5980125766282</v>
      </c>
    </row>
    <row r="26" spans="1:17" x14ac:dyDescent="0.2">
      <c r="A26" s="77" t="s">
        <v>82</v>
      </c>
      <c r="B26" s="2" t="s">
        <v>84</v>
      </c>
      <c r="C26" s="2"/>
      <c r="D26" s="36"/>
      <c r="Q26" s="133"/>
    </row>
    <row r="27" spans="1:17" x14ac:dyDescent="0.2">
      <c r="A27" s="33"/>
      <c r="B27" s="33"/>
      <c r="C27" s="33"/>
      <c r="D27" s="33"/>
    </row>
    <row r="28" spans="1:17" x14ac:dyDescent="0.2">
      <c r="A28" s="2" t="s">
        <v>2</v>
      </c>
      <c r="B28" s="2" t="s">
        <v>75</v>
      </c>
      <c r="C28" s="2"/>
      <c r="D28" s="2"/>
    </row>
    <row r="29" spans="1:17" ht="12.75" customHeight="1" x14ac:dyDescent="0.2">
      <c r="A29" s="2"/>
      <c r="B29" s="2" t="s">
        <v>53</v>
      </c>
      <c r="C29" s="2"/>
      <c r="D29" s="2"/>
    </row>
    <row r="30" spans="1:17" x14ac:dyDescent="0.2">
      <c r="A30" s="2"/>
      <c r="B30" s="2" t="s">
        <v>54</v>
      </c>
      <c r="C30" s="2"/>
      <c r="D30" s="2"/>
    </row>
    <row r="31" spans="1:17" x14ac:dyDescent="0.2">
      <c r="A31" s="2"/>
      <c r="B31" s="2" t="s">
        <v>74</v>
      </c>
      <c r="C31" s="2"/>
      <c r="D31" s="2"/>
    </row>
  </sheetData>
  <conditionalFormatting sqref="D28:D31">
    <cfRule type="containsErrors" dxfId="0" priority="2">
      <formula>ISERROR(D28)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koond</vt:lpstr>
      <vt:lpstr>Kirde-Atland</vt:lpstr>
      <vt:lpstr>Loode-Atland</vt:lpstr>
      <vt:lpstr>Kuud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ejarlov</dc:creator>
  <cp:lastModifiedBy>Kaidi Kaljula</cp:lastModifiedBy>
  <cp:lastPrinted>2011-07-05T19:06:11Z</cp:lastPrinted>
  <dcterms:created xsi:type="dcterms:W3CDTF">2009-03-02T13:24:23Z</dcterms:created>
  <dcterms:modified xsi:type="dcterms:W3CDTF">2021-04-15T10:12:25Z</dcterms:modified>
</cp:coreProperties>
</file>