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kaljula\Documents\Koduleht\2021\KL_2021_Kaugpyyk\"/>
    </mc:Choice>
  </mc:AlternateContent>
  <bookViews>
    <workbookView xWindow="-90" yWindow="-170" windowWidth="15450" windowHeight="7040"/>
  </bookViews>
  <sheets>
    <sheet name="Võimalused" sheetId="2" r:id="rId1"/>
    <sheet name="Püük" sheetId="1" r:id="rId2"/>
  </sheets>
  <definedNames>
    <definedName name="_xlnm._FilterDatabase" localSheetId="0" hidden="1">Võimalused!$A$3:$G$27</definedName>
  </definedNames>
  <calcPr calcId="162913"/>
</workbook>
</file>

<file path=xl/calcChain.xml><?xml version="1.0" encoding="utf-8"?>
<calcChain xmlns="http://schemas.openxmlformats.org/spreadsheetml/2006/main">
  <c r="N26" i="1" l="1"/>
  <c r="M27" i="1"/>
  <c r="M28" i="1"/>
  <c r="N28" i="1" s="1"/>
  <c r="M29" i="1"/>
  <c r="N29" i="1" s="1"/>
  <c r="M30" i="1"/>
  <c r="N30" i="1" s="1"/>
  <c r="M31" i="1"/>
  <c r="N31" i="1" s="1"/>
  <c r="M26" i="1"/>
  <c r="L33" i="1"/>
  <c r="J32" i="1"/>
  <c r="K32" i="1"/>
  <c r="L32" i="1"/>
  <c r="I32" i="1"/>
  <c r="J25" i="1"/>
  <c r="J33" i="1" s="1"/>
  <c r="K25" i="1"/>
  <c r="K33" i="1" s="1"/>
  <c r="L25" i="1"/>
  <c r="I25" i="1"/>
  <c r="I33" i="1" s="1"/>
  <c r="K24" i="1"/>
  <c r="J24" i="1"/>
  <c r="N23" i="1"/>
  <c r="N21" i="1"/>
  <c r="M25" i="1"/>
  <c r="N25" i="1" s="1"/>
  <c r="M22" i="1"/>
  <c r="N22" i="1" s="1"/>
  <c r="M23" i="1"/>
  <c r="M21" i="1"/>
  <c r="N11" i="1"/>
  <c r="N19" i="1"/>
  <c r="D20" i="1"/>
  <c r="H20" i="1" s="1"/>
  <c r="N20" i="1" s="1"/>
  <c r="E20" i="1"/>
  <c r="F20" i="1"/>
  <c r="G20" i="1"/>
  <c r="H6" i="1"/>
  <c r="N6" i="1" s="1"/>
  <c r="H8" i="1"/>
  <c r="N8" i="1" s="1"/>
  <c r="H9" i="1"/>
  <c r="N9" i="1" s="1"/>
  <c r="H10" i="1"/>
  <c r="N10" i="1" s="1"/>
  <c r="H11" i="1"/>
  <c r="H12" i="1"/>
  <c r="N12" i="1" s="1"/>
  <c r="H13" i="1"/>
  <c r="N13" i="1" s="1"/>
  <c r="H14" i="1"/>
  <c r="N14" i="1" s="1"/>
  <c r="H15" i="1"/>
  <c r="N15" i="1" s="1"/>
  <c r="H16" i="1"/>
  <c r="N16" i="1" s="1"/>
  <c r="H17" i="1"/>
  <c r="N17" i="1" s="1"/>
  <c r="H18" i="1"/>
  <c r="N18" i="1" s="1"/>
  <c r="H19" i="1"/>
  <c r="H7" i="1"/>
  <c r="N7" i="1" s="1"/>
  <c r="M32" i="1" l="1"/>
  <c r="M33" i="1" s="1"/>
  <c r="N27" i="1"/>
  <c r="N32" i="1" s="1"/>
  <c r="N33" i="1" s="1"/>
  <c r="M24" i="1"/>
  <c r="N24" i="1" s="1"/>
</calcChain>
</file>

<file path=xl/sharedStrings.xml><?xml version="1.0" encoding="utf-8"?>
<sst xmlns="http://schemas.openxmlformats.org/spreadsheetml/2006/main" count="306" uniqueCount="102">
  <si>
    <t>Firma</t>
  </si>
  <si>
    <t>3L</t>
  </si>
  <si>
    <t>3M</t>
  </si>
  <si>
    <t>3N</t>
  </si>
  <si>
    <t>3O</t>
  </si>
  <si>
    <t>Ia</t>
  </si>
  <si>
    <t>XIVb</t>
  </si>
  <si>
    <t>MFV Lootus Osaühing</t>
  </si>
  <si>
    <t>COD</t>
  </si>
  <si>
    <t>GHL</t>
  </si>
  <si>
    <t>HAL</t>
  </si>
  <si>
    <t>PLA</t>
  </si>
  <si>
    <t>RED</t>
  </si>
  <si>
    <t>RHG</t>
  </si>
  <si>
    <t>SKA</t>
  </si>
  <si>
    <t>WIT</t>
  </si>
  <si>
    <t>YEL</t>
  </si>
  <si>
    <t>Reyktal Aktsiaselts</t>
  </si>
  <si>
    <t>PRA</t>
  </si>
  <si>
    <t>Raid, m.n</t>
  </si>
  <si>
    <t>Süvalest</t>
  </si>
  <si>
    <t>Harilik karelest</t>
  </si>
  <si>
    <t>Meriahvenad, m.n</t>
  </si>
  <si>
    <t>Tursk</t>
  </si>
  <si>
    <t>Põhja-pikksaba</t>
  </si>
  <si>
    <t>Pikklest</t>
  </si>
  <si>
    <t>Ruske soomuslest</t>
  </si>
  <si>
    <t>Kirde-Atland</t>
  </si>
  <si>
    <t xml:space="preserve"> Loode-Atland</t>
  </si>
  <si>
    <t>Harilik hiidlest</t>
  </si>
  <si>
    <t xml:space="preserve">Koostaja: </t>
  </si>
  <si>
    <t>Kokku</t>
  </si>
  <si>
    <t>Kalaliik</t>
  </si>
  <si>
    <t>Kala kood</t>
  </si>
  <si>
    <t>Püügipiirkond</t>
  </si>
  <si>
    <t>tonn</t>
  </si>
  <si>
    <t>Sinine molva</t>
  </si>
  <si>
    <t>BLI</t>
  </si>
  <si>
    <t>SQI</t>
  </si>
  <si>
    <t>Püügi-võimalus</t>
  </si>
  <si>
    <t xml:space="preserve">Harilik süvameregarneel </t>
  </si>
  <si>
    <t>Mõõt-ühik</t>
  </si>
  <si>
    <t>Ib</t>
  </si>
  <si>
    <t>Kokku tonn</t>
  </si>
  <si>
    <t>IIb</t>
  </si>
  <si>
    <t>Reval Seafood OÜ</t>
  </si>
  <si>
    <t>5B67-</t>
  </si>
  <si>
    <t>N34.</t>
  </si>
  <si>
    <t>N3LMNO</t>
  </si>
  <si>
    <t>NAFO</t>
  </si>
  <si>
    <t>Püügiruut</t>
  </si>
  <si>
    <t>NEAFC</t>
  </si>
  <si>
    <t>N3M</t>
  </si>
  <si>
    <t>N3LN</t>
  </si>
  <si>
    <t>Meriahven</t>
  </si>
  <si>
    <t>N3LNO</t>
  </si>
  <si>
    <t>Lühiuim-kalmaar</t>
  </si>
  <si>
    <t>Harilik süvameregarneel</t>
  </si>
  <si>
    <t>Teravmägede tsoon</t>
  </si>
  <si>
    <t>päev</t>
  </si>
  <si>
    <t>SRX</t>
  </si>
  <si>
    <t>COD/1/2B.</t>
  </si>
  <si>
    <t>67AKXD</t>
  </si>
  <si>
    <t>Nõunik</t>
  </si>
  <si>
    <t>Kalapüügi- ja turukorralduse osakond</t>
  </si>
  <si>
    <t>N3LNO(*C-FRA)</t>
  </si>
  <si>
    <t>HKS</t>
  </si>
  <si>
    <t>HKW</t>
  </si>
  <si>
    <t>Hõbemerluus</t>
  </si>
  <si>
    <t>Valge ameerikaluts</t>
  </si>
  <si>
    <t>N3NO.</t>
  </si>
  <si>
    <t>N3O.</t>
  </si>
  <si>
    <t>CAS</t>
  </si>
  <si>
    <t>Tähniline merihunt</t>
  </si>
  <si>
    <t>Marilin Koppel</t>
  </si>
  <si>
    <t>Peaspetsialist</t>
  </si>
  <si>
    <t>HAD</t>
  </si>
  <si>
    <t>MFV Lootus Osaühing kokku</t>
  </si>
  <si>
    <t>Reval Seafood OÜ kokku</t>
  </si>
  <si>
    <t>Reyktal Aktsiaselts kokku</t>
  </si>
  <si>
    <t xml:space="preserve">Allikas: </t>
  </si>
  <si>
    <t>Kutselise kalapüügi register</t>
  </si>
  <si>
    <t>Kaidi Kaljula</t>
  </si>
  <si>
    <t>Põllumajandus- ja Toiduamet</t>
  </si>
  <si>
    <t>Kilttursk (Pikša)</t>
  </si>
  <si>
    <t>Kalju tömppeakala</t>
  </si>
  <si>
    <t>RNG</t>
  </si>
  <si>
    <t>56712-</t>
  </si>
  <si>
    <t>Süsisaba</t>
  </si>
  <si>
    <t>BSF</t>
  </si>
  <si>
    <t>2A-C46</t>
  </si>
  <si>
    <t>2CX14-</t>
  </si>
  <si>
    <t xml:space="preserve">Harilik makrell </t>
  </si>
  <si>
    <t>MAC</t>
  </si>
  <si>
    <t>Railised</t>
  </si>
  <si>
    <t>Kaugpüügil kalalaeva kalapüügiloa alusel kala püüdjate püügivõimalused firmade lõikes seisuga 30.09.2021. a</t>
  </si>
  <si>
    <t>514GRN</t>
  </si>
  <si>
    <t>Kaugpüügil kalalaeva kalapüügiloa alusel kala püüdjate püügid firmade lõikes seisuga 30.09.2021. a</t>
  </si>
  <si>
    <t>Kalju-tömppeakala</t>
  </si>
  <si>
    <t>Lühiuim-kalmaar /Kalmaariline</t>
  </si>
  <si>
    <t>Ameerika merikurat</t>
  </si>
  <si>
    <t>ANG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</si>
</sst>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9" x14ac:knownFonts="1">
    <font>
      <sz val="10"/>
      <name val="Arial"/>
      <charset val="186"/>
    </font>
    <font>
      <sz val="8"/>
      <name val="Arial"/>
      <family val="2"/>
      <charset val="186"/>
    </font>
    <font>
      <b/>
      <sz val="8"/>
      <name val="Arial"/>
      <family val="2"/>
      <charset val="186"/>
    </font>
    <font>
      <b/>
      <sz val="10"/>
      <name val="Arial"/>
      <family val="2"/>
      <charset val="186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rgb="FF333333"/>
      <name val="Arial"/>
      <family val="2"/>
    </font>
    <font>
      <b/>
      <sz val="8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59999389629810485"/>
        <bgColor theme="4" tint="0.79998168889431442"/>
      </patternFill>
    </fill>
    <fill>
      <patternFill patternType="solid">
        <fgColor theme="6" tint="0.7999816888943144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applyFont="1"/>
    <xf numFmtId="0" fontId="1" fillId="0" borderId="1" xfId="0" applyFont="1" applyFill="1" applyBorder="1"/>
    <xf numFmtId="0" fontId="1" fillId="0" borderId="1" xfId="0" applyFont="1" applyFill="1" applyBorder="1" applyAlignment="1">
      <alignment horizontal="left"/>
    </xf>
    <xf numFmtId="0" fontId="4" fillId="2" borderId="4" xfId="0" applyFont="1" applyFill="1" applyBorder="1"/>
    <xf numFmtId="0" fontId="4" fillId="2" borderId="8" xfId="0" applyFont="1" applyFill="1" applyBorder="1"/>
    <xf numFmtId="0" fontId="4" fillId="2" borderId="9" xfId="0" applyFont="1" applyFill="1" applyBorder="1"/>
    <xf numFmtId="0" fontId="4" fillId="2" borderId="18" xfId="0" applyFont="1" applyFill="1" applyBorder="1"/>
    <xf numFmtId="0" fontId="5" fillId="0" borderId="1" xfId="0" applyFont="1" applyFill="1" applyBorder="1" applyAlignment="1">
      <alignment horizontal="left"/>
    </xf>
    <xf numFmtId="0" fontId="5" fillId="0" borderId="1" xfId="0" applyFont="1" applyFill="1" applyBorder="1"/>
    <xf numFmtId="0" fontId="4" fillId="2" borderId="20" xfId="0" applyFont="1" applyFill="1" applyBorder="1"/>
    <xf numFmtId="0" fontId="1" fillId="0" borderId="1" xfId="0" applyFont="1" applyFill="1" applyBorder="1" applyAlignment="1">
      <alignment horizontal="center" wrapText="1"/>
    </xf>
    <xf numFmtId="0" fontId="5" fillId="0" borderId="10" xfId="0" applyFont="1" applyBorder="1"/>
    <xf numFmtId="0" fontId="5" fillId="0" borderId="35" xfId="0" applyFont="1" applyBorder="1"/>
    <xf numFmtId="0" fontId="5" fillId="0" borderId="0" xfId="0" applyFont="1"/>
    <xf numFmtId="164" fontId="5" fillId="0" borderId="1" xfId="0" applyNumberFormat="1" applyFont="1" applyBorder="1"/>
    <xf numFmtId="164" fontId="5" fillId="0" borderId="2" xfId="0" applyNumberFormat="1" applyFont="1" applyBorder="1"/>
    <xf numFmtId="164" fontId="5" fillId="0" borderId="11" xfId="0" applyNumberFormat="1" applyFont="1" applyBorder="1"/>
    <xf numFmtId="164" fontId="5" fillId="0" borderId="6" xfId="0" applyNumberFormat="1" applyFont="1" applyBorder="1"/>
    <xf numFmtId="164" fontId="5" fillId="0" borderId="7" xfId="0" applyNumberFormat="1" applyFont="1" applyBorder="1"/>
    <xf numFmtId="164" fontId="5" fillId="0" borderId="24" xfId="0" applyNumberFormat="1" applyFont="1" applyBorder="1"/>
    <xf numFmtId="0" fontId="1" fillId="0" borderId="0" xfId="0" applyFont="1" applyAlignment="1">
      <alignment horizontal="center" wrapText="1"/>
    </xf>
    <xf numFmtId="0" fontId="1" fillId="0" borderId="1" xfId="0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left"/>
    </xf>
    <xf numFmtId="164" fontId="5" fillId="0" borderId="33" xfId="0" applyNumberFormat="1" applyFont="1" applyBorder="1"/>
    <xf numFmtId="164" fontId="5" fillId="0" borderId="37" xfId="0" applyNumberFormat="1" applyFont="1" applyBorder="1"/>
    <xf numFmtId="0" fontId="6" fillId="0" borderId="3" xfId="0" applyFont="1" applyBorder="1"/>
    <xf numFmtId="0" fontId="6" fillId="0" borderId="5" xfId="0" applyFont="1" applyBorder="1"/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left"/>
    </xf>
    <xf numFmtId="164" fontId="1" fillId="0" borderId="1" xfId="0" applyNumberFormat="1" applyFont="1" applyFill="1" applyBorder="1"/>
    <xf numFmtId="1" fontId="1" fillId="0" borderId="1" xfId="0" applyNumberFormat="1" applyFont="1" applyFill="1" applyBorder="1"/>
    <xf numFmtId="14" fontId="1" fillId="6" borderId="0" xfId="0" applyNumberFormat="1" applyFont="1" applyFill="1"/>
    <xf numFmtId="0" fontId="4" fillId="4" borderId="25" xfId="0" applyFont="1" applyFill="1" applyBorder="1"/>
    <xf numFmtId="0" fontId="4" fillId="4" borderId="26" xfId="0" applyFont="1" applyFill="1" applyBorder="1"/>
    <xf numFmtId="0" fontId="4" fillId="4" borderId="34" xfId="0" applyFont="1" applyFill="1" applyBorder="1"/>
    <xf numFmtId="164" fontId="8" fillId="5" borderId="38" xfId="0" applyNumberFormat="1" applyFont="1" applyFill="1" applyBorder="1"/>
    <xf numFmtId="164" fontId="8" fillId="5" borderId="26" xfId="0" applyNumberFormat="1" applyFont="1" applyFill="1" applyBorder="1"/>
    <xf numFmtId="164" fontId="8" fillId="5" borderId="27" xfId="0" applyNumberFormat="1" applyFont="1" applyFill="1" applyBorder="1"/>
    <xf numFmtId="164" fontId="8" fillId="4" borderId="20" xfId="0" applyNumberFormat="1" applyFont="1" applyFill="1" applyBorder="1"/>
    <xf numFmtId="164" fontId="8" fillId="4" borderId="38" xfId="0" applyNumberFormat="1" applyFont="1" applyFill="1" applyBorder="1"/>
    <xf numFmtId="0" fontId="8" fillId="3" borderId="25" xfId="0" applyFont="1" applyFill="1" applyBorder="1"/>
    <xf numFmtId="0" fontId="4" fillId="3" borderId="26" xfId="0" applyFont="1" applyFill="1" applyBorder="1"/>
    <xf numFmtId="0" fontId="8" fillId="3" borderId="34" xfId="0" applyFont="1" applyFill="1" applyBorder="1"/>
    <xf numFmtId="164" fontId="4" fillId="3" borderId="20" xfId="0" applyNumberFormat="1" applyFont="1" applyFill="1" applyBorder="1"/>
    <xf numFmtId="0" fontId="8" fillId="3" borderId="28" xfId="0" applyFont="1" applyFill="1" applyBorder="1"/>
    <xf numFmtId="0" fontId="4" fillId="3" borderId="13" xfId="0" applyFont="1" applyFill="1" applyBorder="1"/>
    <xf numFmtId="0" fontId="8" fillId="3" borderId="31" xfId="0" applyFont="1" applyFill="1" applyBorder="1"/>
    <xf numFmtId="164" fontId="8" fillId="3" borderId="39" xfId="0" applyNumberFormat="1" applyFont="1" applyFill="1" applyBorder="1"/>
    <xf numFmtId="164" fontId="8" fillId="3" borderId="13" xfId="0" applyNumberFormat="1" applyFont="1" applyFill="1" applyBorder="1"/>
    <xf numFmtId="164" fontId="8" fillId="3" borderId="36" xfId="0" applyNumberFormat="1" applyFont="1" applyFill="1" applyBorder="1"/>
    <xf numFmtId="164" fontId="8" fillId="3" borderId="22" xfId="0" applyNumberFormat="1" applyFont="1" applyFill="1" applyBorder="1"/>
    <xf numFmtId="0" fontId="3" fillId="0" borderId="0" xfId="0" applyFont="1" applyFill="1" applyAlignment="1">
      <alignment horizontal="center" wrapText="1"/>
    </xf>
    <xf numFmtId="0" fontId="2" fillId="2" borderId="15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2" fillId="2" borderId="13" xfId="0" applyFont="1" applyFill="1" applyBorder="1" applyAlignment="1">
      <alignment horizontal="center" wrapText="1"/>
    </xf>
    <xf numFmtId="0" fontId="2" fillId="2" borderId="14" xfId="0" applyFont="1" applyFill="1" applyBorder="1" applyAlignment="1">
      <alignment horizontal="center" wrapText="1"/>
    </xf>
    <xf numFmtId="0" fontId="3" fillId="0" borderId="0" xfId="0" applyFont="1" applyFill="1" applyAlignment="1">
      <alignment horizontal="left" wrapText="1"/>
    </xf>
    <xf numFmtId="0" fontId="4" fillId="2" borderId="22" xfId="0" applyFont="1" applyFill="1" applyBorder="1" applyAlignment="1">
      <alignment horizontal="center" wrapText="1"/>
    </xf>
    <xf numFmtId="0" fontId="4" fillId="2" borderId="23" xfId="0" applyFont="1" applyFill="1" applyBorder="1" applyAlignment="1">
      <alignment horizontal="center" wrapText="1"/>
    </xf>
    <xf numFmtId="0" fontId="4" fillId="2" borderId="28" xfId="0" applyFont="1" applyFill="1" applyBorder="1" applyAlignment="1">
      <alignment horizontal="center"/>
    </xf>
    <xf numFmtId="0" fontId="4" fillId="2" borderId="29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30" xfId="0" applyFont="1" applyFill="1" applyBorder="1" applyAlignment="1">
      <alignment horizontal="center"/>
    </xf>
    <xf numFmtId="0" fontId="4" fillId="2" borderId="31" xfId="0" applyFont="1" applyFill="1" applyBorder="1" applyAlignment="1">
      <alignment horizontal="center" wrapText="1"/>
    </xf>
    <xf numFmtId="0" fontId="4" fillId="2" borderId="32" xfId="0" applyFont="1" applyFill="1" applyBorder="1" applyAlignment="1">
      <alignment horizontal="center" wrapText="1"/>
    </xf>
    <xf numFmtId="0" fontId="4" fillId="2" borderId="17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4" fillId="2" borderId="21" xfId="0" applyFont="1" applyFill="1" applyBorder="1" applyAlignment="1">
      <alignment horizontal="center"/>
    </xf>
    <xf numFmtId="0" fontId="1" fillId="0" borderId="0" xfId="0" applyFont="1" applyFill="1"/>
    <xf numFmtId="0" fontId="5" fillId="0" borderId="14" xfId="0" applyFont="1" applyFill="1" applyBorder="1" applyAlignment="1">
      <alignment horizontal="left"/>
    </xf>
    <xf numFmtId="0" fontId="5" fillId="0" borderId="40" xfId="0" applyFont="1" applyFill="1" applyBorder="1" applyAlignment="1">
      <alignment horizontal="left" wrapText="1"/>
    </xf>
    <xf numFmtId="164" fontId="4" fillId="3" borderId="38" xfId="0" applyNumberFormat="1" applyFont="1" applyFill="1" applyBorder="1"/>
    <xf numFmtId="164" fontId="4" fillId="3" borderId="26" xfId="0" applyNumberFormat="1" applyFont="1" applyFill="1" applyBorder="1"/>
    <xf numFmtId="164" fontId="4" fillId="3" borderId="27" xfId="0" applyNumberFormat="1" applyFont="1" applyFill="1" applyBorder="1"/>
  </cellXfs>
  <cellStyles count="1">
    <cellStyle name="Normal" xfId="0" builtinId="0"/>
  </cellStyles>
  <dxfs count="1">
    <dxf>
      <font>
        <color theme="4" tint="0.7999816888943144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8"/>
  <sheetViews>
    <sheetView tabSelected="1" workbookViewId="0">
      <selection activeCell="G28" sqref="G28"/>
    </sheetView>
  </sheetViews>
  <sheetFormatPr defaultColWidth="9.1796875" defaultRowHeight="10" x14ac:dyDescent="0.2"/>
  <cols>
    <col min="1" max="1" width="21.1796875" style="1" bestFit="1" customWidth="1"/>
    <col min="2" max="2" width="12.453125" style="1" customWidth="1"/>
    <col min="3" max="3" width="15.54296875" style="1" customWidth="1"/>
    <col min="4" max="4" width="21.81640625" style="1" bestFit="1" customWidth="1"/>
    <col min="5" max="5" width="5.54296875" style="1" customWidth="1"/>
    <col min="6" max="6" width="6.1796875" style="1" customWidth="1"/>
    <col min="7" max="7" width="10.453125" style="1" customWidth="1"/>
    <col min="8" max="16384" width="9.1796875" style="1"/>
  </cols>
  <sheetData>
    <row r="1" spans="1:7" ht="24.75" customHeight="1" x14ac:dyDescent="0.3">
      <c r="A1" s="53" t="s">
        <v>95</v>
      </c>
      <c r="B1" s="53"/>
      <c r="C1" s="53"/>
      <c r="D1" s="53"/>
      <c r="E1" s="53"/>
      <c r="F1" s="53"/>
      <c r="G1" s="53"/>
    </row>
    <row r="2" spans="1:7" ht="10.5" thickBot="1" x14ac:dyDescent="0.25"/>
    <row r="3" spans="1:7" ht="12.75" customHeight="1" x14ac:dyDescent="0.25">
      <c r="A3" s="54" t="s">
        <v>0</v>
      </c>
      <c r="B3" s="56" t="s">
        <v>34</v>
      </c>
      <c r="C3" s="28"/>
      <c r="D3" s="58" t="s">
        <v>32</v>
      </c>
      <c r="E3" s="60" t="s">
        <v>33</v>
      </c>
      <c r="F3" s="62" t="s">
        <v>41</v>
      </c>
      <c r="G3" s="62" t="s">
        <v>39</v>
      </c>
    </row>
    <row r="4" spans="1:7" ht="10.5" x14ac:dyDescent="0.25">
      <c r="A4" s="55"/>
      <c r="B4" s="57"/>
      <c r="C4" s="29" t="s">
        <v>50</v>
      </c>
      <c r="D4" s="59"/>
      <c r="E4" s="61"/>
      <c r="F4" s="63"/>
      <c r="G4" s="63"/>
    </row>
    <row r="5" spans="1:7" x14ac:dyDescent="0.2">
      <c r="A5" s="3" t="s">
        <v>7</v>
      </c>
      <c r="B5" s="2" t="s">
        <v>49</v>
      </c>
      <c r="C5" s="3" t="s">
        <v>53</v>
      </c>
      <c r="D5" s="3" t="s">
        <v>54</v>
      </c>
      <c r="E5" s="11" t="s">
        <v>12</v>
      </c>
      <c r="F5" s="11" t="s">
        <v>35</v>
      </c>
      <c r="G5" s="31">
        <v>718.9</v>
      </c>
    </row>
    <row r="6" spans="1:7" x14ac:dyDescent="0.2">
      <c r="A6" s="3" t="s">
        <v>17</v>
      </c>
      <c r="B6" s="2" t="s">
        <v>49</v>
      </c>
      <c r="C6" s="3" t="s">
        <v>53</v>
      </c>
      <c r="D6" s="3" t="s">
        <v>54</v>
      </c>
      <c r="E6" s="11" t="s">
        <v>12</v>
      </c>
      <c r="F6" s="11" t="s">
        <v>35</v>
      </c>
      <c r="G6" s="31">
        <v>0</v>
      </c>
    </row>
    <row r="7" spans="1:7" x14ac:dyDescent="0.2">
      <c r="A7" s="3" t="s">
        <v>7</v>
      </c>
      <c r="B7" s="2" t="s">
        <v>49</v>
      </c>
      <c r="C7" s="3" t="s">
        <v>52</v>
      </c>
      <c r="D7" s="3" t="s">
        <v>54</v>
      </c>
      <c r="E7" s="11" t="s">
        <v>12</v>
      </c>
      <c r="F7" s="11" t="s">
        <v>35</v>
      </c>
      <c r="G7" s="31">
        <v>1720.93</v>
      </c>
    </row>
    <row r="8" spans="1:7" x14ac:dyDescent="0.2">
      <c r="A8" s="3" t="s">
        <v>17</v>
      </c>
      <c r="B8" s="2" t="s">
        <v>49</v>
      </c>
      <c r="C8" s="3" t="s">
        <v>52</v>
      </c>
      <c r="D8" s="3" t="s">
        <v>54</v>
      </c>
      <c r="E8" s="11" t="s">
        <v>12</v>
      </c>
      <c r="F8" s="11" t="s">
        <v>35</v>
      </c>
      <c r="G8" s="31">
        <v>0</v>
      </c>
    </row>
    <row r="9" spans="1:7" x14ac:dyDescent="0.2">
      <c r="A9" s="3" t="s">
        <v>7</v>
      </c>
      <c r="B9" s="2" t="s">
        <v>49</v>
      </c>
      <c r="C9" s="3" t="s">
        <v>52</v>
      </c>
      <c r="D9" s="3" t="s">
        <v>23</v>
      </c>
      <c r="E9" s="11" t="s">
        <v>8</v>
      </c>
      <c r="F9" s="11" t="s">
        <v>35</v>
      </c>
      <c r="G9" s="31">
        <v>65.36</v>
      </c>
    </row>
    <row r="10" spans="1:7" x14ac:dyDescent="0.2">
      <c r="A10" s="3" t="s">
        <v>17</v>
      </c>
      <c r="B10" s="2" t="s">
        <v>49</v>
      </c>
      <c r="C10" s="3" t="s">
        <v>52</v>
      </c>
      <c r="D10" s="3" t="s">
        <v>23</v>
      </c>
      <c r="E10" s="11" t="s">
        <v>8</v>
      </c>
      <c r="F10" s="11" t="s">
        <v>35</v>
      </c>
      <c r="G10" s="31">
        <v>0</v>
      </c>
    </row>
    <row r="11" spans="1:7" x14ac:dyDescent="0.2">
      <c r="A11" s="3" t="s">
        <v>7</v>
      </c>
      <c r="B11" s="2" t="s">
        <v>49</v>
      </c>
      <c r="C11" s="3" t="s">
        <v>48</v>
      </c>
      <c r="D11" s="3" t="s">
        <v>20</v>
      </c>
      <c r="E11" s="11" t="s">
        <v>9</v>
      </c>
      <c r="F11" s="11" t="s">
        <v>35</v>
      </c>
      <c r="G11" s="31">
        <v>502.46</v>
      </c>
    </row>
    <row r="12" spans="1:7" x14ac:dyDescent="0.2">
      <c r="A12" s="3" t="s">
        <v>17</v>
      </c>
      <c r="B12" s="2" t="s">
        <v>49</v>
      </c>
      <c r="C12" s="3" t="s">
        <v>48</v>
      </c>
      <c r="D12" s="3" t="s">
        <v>20</v>
      </c>
      <c r="E12" s="11" t="s">
        <v>9</v>
      </c>
      <c r="F12" s="11" t="s">
        <v>35</v>
      </c>
      <c r="G12" s="31">
        <v>0</v>
      </c>
    </row>
    <row r="13" spans="1:7" x14ac:dyDescent="0.2">
      <c r="A13" s="3" t="s">
        <v>7</v>
      </c>
      <c r="B13" s="2" t="s">
        <v>49</v>
      </c>
      <c r="C13" s="3" t="s">
        <v>55</v>
      </c>
      <c r="D13" s="3" t="s">
        <v>19</v>
      </c>
      <c r="E13" s="11" t="s">
        <v>14</v>
      </c>
      <c r="F13" s="11" t="s">
        <v>35</v>
      </c>
      <c r="G13" s="31">
        <v>183</v>
      </c>
    </row>
    <row r="14" spans="1:7" x14ac:dyDescent="0.2">
      <c r="A14" s="3" t="s">
        <v>17</v>
      </c>
      <c r="B14" s="2" t="s">
        <v>49</v>
      </c>
      <c r="C14" s="3" t="s">
        <v>55</v>
      </c>
      <c r="D14" s="3" t="s">
        <v>19</v>
      </c>
      <c r="E14" s="11" t="s">
        <v>14</v>
      </c>
      <c r="F14" s="11" t="s">
        <v>35</v>
      </c>
      <c r="G14" s="31">
        <v>0</v>
      </c>
    </row>
    <row r="15" spans="1:7" x14ac:dyDescent="0.2">
      <c r="A15" s="3" t="s">
        <v>7</v>
      </c>
      <c r="B15" s="2" t="s">
        <v>49</v>
      </c>
      <c r="C15" s="3" t="s">
        <v>47</v>
      </c>
      <c r="D15" s="3" t="s">
        <v>56</v>
      </c>
      <c r="E15" s="11" t="s">
        <v>38</v>
      </c>
      <c r="F15" s="11" t="s">
        <v>35</v>
      </c>
      <c r="G15" s="31">
        <v>310</v>
      </c>
    </row>
    <row r="16" spans="1:7" x14ac:dyDescent="0.2">
      <c r="A16" s="3" t="s">
        <v>17</v>
      </c>
      <c r="B16" s="2" t="s">
        <v>49</v>
      </c>
      <c r="C16" s="3" t="s">
        <v>47</v>
      </c>
      <c r="D16" s="3" t="s">
        <v>56</v>
      </c>
      <c r="E16" s="11" t="s">
        <v>38</v>
      </c>
      <c r="F16" s="11" t="s">
        <v>35</v>
      </c>
      <c r="G16" s="31">
        <v>130</v>
      </c>
    </row>
    <row r="17" spans="1:7" x14ac:dyDescent="0.2">
      <c r="A17" s="3" t="s">
        <v>7</v>
      </c>
      <c r="B17" s="2" t="s">
        <v>49</v>
      </c>
      <c r="C17" s="2" t="s">
        <v>70</v>
      </c>
      <c r="D17" s="2" t="s">
        <v>25</v>
      </c>
      <c r="E17" s="22" t="s">
        <v>15</v>
      </c>
      <c r="F17" s="11" t="s">
        <v>35</v>
      </c>
      <c r="G17" s="31">
        <v>26</v>
      </c>
    </row>
    <row r="18" spans="1:7" x14ac:dyDescent="0.2">
      <c r="A18" s="3" t="s">
        <v>17</v>
      </c>
      <c r="B18" s="2" t="s">
        <v>49</v>
      </c>
      <c r="C18" s="2" t="s">
        <v>70</v>
      </c>
      <c r="D18" s="2" t="s">
        <v>25</v>
      </c>
      <c r="E18" s="22" t="s">
        <v>15</v>
      </c>
      <c r="F18" s="11" t="s">
        <v>35</v>
      </c>
      <c r="G18" s="31">
        <v>0</v>
      </c>
    </row>
    <row r="19" spans="1:7" x14ac:dyDescent="0.2">
      <c r="A19" s="3" t="s">
        <v>17</v>
      </c>
      <c r="B19" s="2" t="s">
        <v>49</v>
      </c>
      <c r="C19" s="3" t="s">
        <v>52</v>
      </c>
      <c r="D19" s="3" t="s">
        <v>57</v>
      </c>
      <c r="E19" s="11" t="s">
        <v>18</v>
      </c>
      <c r="F19" s="11" t="s">
        <v>59</v>
      </c>
      <c r="G19" s="32">
        <v>297</v>
      </c>
    </row>
    <row r="20" spans="1:7" x14ac:dyDescent="0.2">
      <c r="A20" s="3" t="s">
        <v>7</v>
      </c>
      <c r="B20" s="2" t="s">
        <v>49</v>
      </c>
      <c r="C20" s="3" t="s">
        <v>70</v>
      </c>
      <c r="D20" s="3" t="s">
        <v>69</v>
      </c>
      <c r="E20" s="11" t="s">
        <v>67</v>
      </c>
      <c r="F20" s="11" t="s">
        <v>35</v>
      </c>
      <c r="G20" s="31">
        <v>25</v>
      </c>
    </row>
    <row r="21" spans="1:7" x14ac:dyDescent="0.2">
      <c r="A21" s="3" t="s">
        <v>17</v>
      </c>
      <c r="B21" s="2" t="s">
        <v>49</v>
      </c>
      <c r="C21" s="3" t="s">
        <v>70</v>
      </c>
      <c r="D21" s="3" t="s">
        <v>69</v>
      </c>
      <c r="E21" s="11" t="s">
        <v>67</v>
      </c>
      <c r="F21" s="11" t="s">
        <v>35</v>
      </c>
      <c r="G21" s="31">
        <v>2</v>
      </c>
    </row>
    <row r="22" spans="1:7" x14ac:dyDescent="0.2">
      <c r="A22" s="3" t="s">
        <v>7</v>
      </c>
      <c r="B22" s="2" t="s">
        <v>49</v>
      </c>
      <c r="C22" s="3" t="s">
        <v>65</v>
      </c>
      <c r="D22" s="3" t="s">
        <v>26</v>
      </c>
      <c r="E22" s="11" t="s">
        <v>16</v>
      </c>
      <c r="F22" s="11" t="s">
        <v>35</v>
      </c>
      <c r="G22" s="31">
        <v>340</v>
      </c>
    </row>
    <row r="23" spans="1:7" x14ac:dyDescent="0.2">
      <c r="A23" s="3" t="s">
        <v>7</v>
      </c>
      <c r="B23" s="2" t="s">
        <v>49</v>
      </c>
      <c r="C23" s="3" t="s">
        <v>71</v>
      </c>
      <c r="D23" s="3" t="s">
        <v>22</v>
      </c>
      <c r="E23" s="11" t="s">
        <v>12</v>
      </c>
      <c r="F23" s="11" t="s">
        <v>35</v>
      </c>
      <c r="G23" s="31">
        <v>530</v>
      </c>
    </row>
    <row r="24" spans="1:7" x14ac:dyDescent="0.2">
      <c r="A24" s="3" t="s">
        <v>17</v>
      </c>
      <c r="B24" s="2" t="s">
        <v>49</v>
      </c>
      <c r="C24" s="3" t="s">
        <v>71</v>
      </c>
      <c r="D24" s="3" t="s">
        <v>22</v>
      </c>
      <c r="E24" s="11" t="s">
        <v>12</v>
      </c>
      <c r="F24" s="11" t="s">
        <v>35</v>
      </c>
      <c r="G24" s="31">
        <v>0</v>
      </c>
    </row>
    <row r="25" spans="1:7" x14ac:dyDescent="0.2">
      <c r="A25" s="3" t="s">
        <v>17</v>
      </c>
      <c r="B25" s="2" t="s">
        <v>51</v>
      </c>
      <c r="C25" s="3" t="s">
        <v>96</v>
      </c>
      <c r="D25" s="3" t="s">
        <v>57</v>
      </c>
      <c r="E25" s="11" t="s">
        <v>18</v>
      </c>
      <c r="F25" s="11" t="s">
        <v>35</v>
      </c>
      <c r="G25" s="31">
        <v>855</v>
      </c>
    </row>
    <row r="26" spans="1:7" x14ac:dyDescent="0.2">
      <c r="A26" s="3" t="s">
        <v>17</v>
      </c>
      <c r="B26" s="3" t="s">
        <v>51</v>
      </c>
      <c r="C26" s="3" t="s">
        <v>61</v>
      </c>
      <c r="D26" s="3" t="s">
        <v>23</v>
      </c>
      <c r="E26" s="11" t="s">
        <v>8</v>
      </c>
      <c r="F26" s="11" t="s">
        <v>35</v>
      </c>
      <c r="G26" s="31">
        <v>519</v>
      </c>
    </row>
    <row r="27" spans="1:7" x14ac:dyDescent="0.2">
      <c r="A27" s="3" t="s">
        <v>45</v>
      </c>
      <c r="B27" s="3" t="s">
        <v>51</v>
      </c>
      <c r="C27" s="3" t="s">
        <v>61</v>
      </c>
      <c r="D27" s="3" t="s">
        <v>23</v>
      </c>
      <c r="E27" s="11" t="s">
        <v>8</v>
      </c>
      <c r="F27" s="11" t="s">
        <v>35</v>
      </c>
      <c r="G27" s="31">
        <v>127</v>
      </c>
    </row>
    <row r="28" spans="1:7" x14ac:dyDescent="0.2">
      <c r="A28" s="3" t="s">
        <v>7</v>
      </c>
      <c r="B28" s="3" t="s">
        <v>51</v>
      </c>
      <c r="C28" s="3" t="s">
        <v>61</v>
      </c>
      <c r="D28" s="3" t="s">
        <v>23</v>
      </c>
      <c r="E28" s="11" t="s">
        <v>8</v>
      </c>
      <c r="F28" s="11" t="s">
        <v>35</v>
      </c>
      <c r="G28" s="31">
        <v>13</v>
      </c>
    </row>
    <row r="29" spans="1:7" x14ac:dyDescent="0.2">
      <c r="A29" s="3" t="s">
        <v>17</v>
      </c>
      <c r="B29" s="3" t="s">
        <v>51</v>
      </c>
      <c r="C29" s="3" t="s">
        <v>58</v>
      </c>
      <c r="D29" s="3" t="s">
        <v>57</v>
      </c>
      <c r="E29" s="11" t="s">
        <v>18</v>
      </c>
      <c r="F29" s="11" t="s">
        <v>59</v>
      </c>
      <c r="G29" s="32">
        <v>360</v>
      </c>
    </row>
    <row r="30" spans="1:7" x14ac:dyDescent="0.2">
      <c r="A30" s="3" t="s">
        <v>45</v>
      </c>
      <c r="B30" s="3" t="s">
        <v>51</v>
      </c>
      <c r="C30" s="3" t="s">
        <v>58</v>
      </c>
      <c r="D30" s="3" t="s">
        <v>57</v>
      </c>
      <c r="E30" s="11" t="s">
        <v>18</v>
      </c>
      <c r="F30" s="11" t="s">
        <v>59</v>
      </c>
      <c r="G30" s="32">
        <v>60</v>
      </c>
    </row>
    <row r="31" spans="1:7" x14ac:dyDescent="0.2">
      <c r="A31" s="3" t="s">
        <v>7</v>
      </c>
      <c r="B31" s="3" t="s">
        <v>51</v>
      </c>
      <c r="C31" s="3" t="s">
        <v>46</v>
      </c>
      <c r="D31" s="3" t="s">
        <v>85</v>
      </c>
      <c r="E31" s="11" t="s">
        <v>86</v>
      </c>
      <c r="F31" s="11" t="s">
        <v>35</v>
      </c>
      <c r="G31" s="31">
        <v>34</v>
      </c>
    </row>
    <row r="32" spans="1:7" x14ac:dyDescent="0.2">
      <c r="A32" s="3" t="s">
        <v>7</v>
      </c>
      <c r="B32" s="3" t="s">
        <v>51</v>
      </c>
      <c r="C32" s="3" t="s">
        <v>87</v>
      </c>
      <c r="D32" s="3" t="s">
        <v>88</v>
      </c>
      <c r="E32" s="11" t="s">
        <v>89</v>
      </c>
      <c r="F32" s="11" t="s">
        <v>35</v>
      </c>
      <c r="G32" s="31">
        <v>11</v>
      </c>
    </row>
    <row r="33" spans="1:13" x14ac:dyDescent="0.2">
      <c r="A33" s="3" t="s">
        <v>7</v>
      </c>
      <c r="B33" s="3" t="s">
        <v>51</v>
      </c>
      <c r="C33" s="3" t="s">
        <v>46</v>
      </c>
      <c r="D33" s="3" t="s">
        <v>36</v>
      </c>
      <c r="E33" s="11" t="s">
        <v>37</v>
      </c>
      <c r="F33" s="11" t="s">
        <v>35</v>
      </c>
      <c r="G33" s="31">
        <v>18</v>
      </c>
    </row>
    <row r="34" spans="1:13" x14ac:dyDescent="0.2">
      <c r="A34" s="3" t="s">
        <v>7</v>
      </c>
      <c r="B34" s="3" t="s">
        <v>51</v>
      </c>
      <c r="C34" s="3" t="s">
        <v>90</v>
      </c>
      <c r="D34" s="3" t="s">
        <v>20</v>
      </c>
      <c r="E34" s="11" t="s">
        <v>9</v>
      </c>
      <c r="F34" s="11" t="s">
        <v>35</v>
      </c>
      <c r="G34" s="31">
        <v>29</v>
      </c>
    </row>
    <row r="35" spans="1:13" x14ac:dyDescent="0.2">
      <c r="A35" s="3" t="s">
        <v>7</v>
      </c>
      <c r="B35" s="3" t="s">
        <v>51</v>
      </c>
      <c r="C35" s="3" t="s">
        <v>91</v>
      </c>
      <c r="D35" s="3" t="s">
        <v>92</v>
      </c>
      <c r="E35" s="11" t="s">
        <v>93</v>
      </c>
      <c r="F35" s="11" t="s">
        <v>35</v>
      </c>
      <c r="G35" s="31">
        <v>0</v>
      </c>
    </row>
    <row r="36" spans="1:13" x14ac:dyDescent="0.2">
      <c r="A36" s="3" t="s">
        <v>7</v>
      </c>
      <c r="B36" s="3" t="s">
        <v>51</v>
      </c>
      <c r="C36" s="3" t="s">
        <v>62</v>
      </c>
      <c r="D36" s="3" t="s">
        <v>94</v>
      </c>
      <c r="E36" s="11" t="s">
        <v>60</v>
      </c>
      <c r="F36" s="11" t="s">
        <v>35</v>
      </c>
      <c r="G36" s="31">
        <v>5</v>
      </c>
    </row>
    <row r="37" spans="1:13" x14ac:dyDescent="0.2">
      <c r="A37" s="21"/>
      <c r="B37" s="21"/>
      <c r="C37" s="21"/>
      <c r="D37" s="21"/>
      <c r="E37" s="21"/>
      <c r="F37" s="21"/>
      <c r="G37" s="21"/>
    </row>
    <row r="38" spans="1:13" x14ac:dyDescent="0.2">
      <c r="A38" s="21"/>
      <c r="B38" s="21"/>
      <c r="C38" s="21"/>
      <c r="D38" s="21"/>
      <c r="E38" s="21"/>
      <c r="F38" s="21"/>
      <c r="G38" s="21"/>
    </row>
    <row r="39" spans="1:13" x14ac:dyDescent="0.2">
      <c r="A39" s="14" t="s">
        <v>30</v>
      </c>
      <c r="B39" s="14" t="s">
        <v>74</v>
      </c>
    </row>
    <row r="40" spans="1:13" x14ac:dyDescent="0.2">
      <c r="A40" s="14"/>
      <c r="B40" s="14" t="s">
        <v>75</v>
      </c>
    </row>
    <row r="41" spans="1:13" x14ac:dyDescent="0.2">
      <c r="A41" s="14"/>
      <c r="B41" s="14" t="s">
        <v>64</v>
      </c>
    </row>
    <row r="42" spans="1:13" x14ac:dyDescent="0.2">
      <c r="A42" s="14"/>
      <c r="B42" s="14" t="s">
        <v>83</v>
      </c>
    </row>
    <row r="43" spans="1:13" ht="12.5" x14ac:dyDescent="0.25">
      <c r="A43"/>
      <c r="B43" s="14"/>
    </row>
    <row r="44" spans="1:13" s="14" customFormat="1" x14ac:dyDescent="0.2">
      <c r="G44" s="1"/>
      <c r="H44" s="1"/>
      <c r="I44" s="1"/>
      <c r="J44" s="1"/>
      <c r="K44" s="1"/>
      <c r="L44" s="1"/>
      <c r="M44" s="1"/>
    </row>
    <row r="45" spans="1:13" s="14" customFormat="1" x14ac:dyDescent="0.2">
      <c r="G45" s="1"/>
      <c r="H45" s="1"/>
      <c r="I45" s="1"/>
      <c r="J45" s="1"/>
      <c r="K45" s="1"/>
      <c r="L45" s="1"/>
      <c r="M45" s="1"/>
    </row>
    <row r="46" spans="1:13" s="14" customFormat="1" x14ac:dyDescent="0.2">
      <c r="G46" s="1"/>
      <c r="H46" s="1"/>
      <c r="I46" s="1"/>
      <c r="J46" s="1"/>
      <c r="K46" s="1"/>
      <c r="L46" s="1"/>
      <c r="M46" s="1"/>
    </row>
    <row r="47" spans="1:13" s="14" customFormat="1" x14ac:dyDescent="0.2">
      <c r="H47" s="1"/>
      <c r="I47" s="1"/>
      <c r="J47" s="1"/>
      <c r="K47" s="1"/>
      <c r="L47" s="1"/>
      <c r="M47" s="1"/>
    </row>
    <row r="48" spans="1:13" x14ac:dyDescent="0.2">
      <c r="A48" s="14"/>
      <c r="B48" s="14"/>
      <c r="C48" s="14"/>
      <c r="D48" s="14"/>
      <c r="E48" s="14"/>
      <c r="F48" s="14"/>
      <c r="G48" s="14"/>
    </row>
  </sheetData>
  <mergeCells count="7">
    <mergeCell ref="A1:G1"/>
    <mergeCell ref="A3:A4"/>
    <mergeCell ref="B3:B4"/>
    <mergeCell ref="D3:D4"/>
    <mergeCell ref="E3:E4"/>
    <mergeCell ref="F3:F4"/>
    <mergeCell ref="G3:G4"/>
  </mergeCells>
  <phoneticPr fontId="1" type="noConversion"/>
  <pageMargins left="0.19685039370078741" right="0.15748031496062992" top="0.39370078740157483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workbookViewId="0">
      <pane xSplit="1" ySplit="5" topLeftCell="B6" activePane="bottomRight" state="frozen"/>
      <selection pane="topRight" activeCell="D1" sqref="D1"/>
      <selection pane="bottomLeft" activeCell="A6" sqref="A6"/>
      <selection pane="bottomRight" activeCell="I39" sqref="I39"/>
    </sheetView>
  </sheetViews>
  <sheetFormatPr defaultColWidth="9.1796875" defaultRowHeight="10" x14ac:dyDescent="0.2"/>
  <cols>
    <col min="1" max="1" width="21.1796875" style="1" bestFit="1" customWidth="1"/>
    <col min="2" max="2" width="17.1796875" style="1" customWidth="1"/>
    <col min="3" max="3" width="5" style="1" customWidth="1"/>
    <col min="4" max="16384" width="9.1796875" style="1"/>
  </cols>
  <sheetData>
    <row r="1" spans="1:14" ht="12.75" customHeight="1" x14ac:dyDescent="0.3">
      <c r="A1" s="64" t="s">
        <v>97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3" spans="1:14" ht="10.5" thickBot="1" x14ac:dyDescent="0.25">
      <c r="A3" s="33">
        <v>44490</v>
      </c>
    </row>
    <row r="4" spans="1:14" ht="11.25" customHeight="1" thickBot="1" x14ac:dyDescent="0.3">
      <c r="A4" s="67" t="s">
        <v>0</v>
      </c>
      <c r="B4" s="69" t="s">
        <v>32</v>
      </c>
      <c r="C4" s="71" t="s">
        <v>33</v>
      </c>
      <c r="D4" s="73" t="s">
        <v>28</v>
      </c>
      <c r="E4" s="73"/>
      <c r="F4" s="73"/>
      <c r="G4" s="73"/>
      <c r="H4" s="74"/>
      <c r="I4" s="75" t="s">
        <v>27</v>
      </c>
      <c r="J4" s="73"/>
      <c r="K4" s="73"/>
      <c r="L4" s="73"/>
      <c r="M4" s="74"/>
      <c r="N4" s="65" t="s">
        <v>43</v>
      </c>
    </row>
    <row r="5" spans="1:14" ht="13.5" customHeight="1" thickBot="1" x14ac:dyDescent="0.3">
      <c r="A5" s="68"/>
      <c r="B5" s="70"/>
      <c r="C5" s="72"/>
      <c r="D5" s="6" t="s">
        <v>1</v>
      </c>
      <c r="E5" s="4" t="s">
        <v>2</v>
      </c>
      <c r="F5" s="4" t="s">
        <v>3</v>
      </c>
      <c r="G5" s="5" t="s">
        <v>4</v>
      </c>
      <c r="H5" s="10" t="s">
        <v>31</v>
      </c>
      <c r="I5" s="6" t="s">
        <v>5</v>
      </c>
      <c r="J5" s="6" t="s">
        <v>42</v>
      </c>
      <c r="K5" s="7" t="s">
        <v>44</v>
      </c>
      <c r="L5" s="5" t="s">
        <v>6</v>
      </c>
      <c r="M5" s="10" t="s">
        <v>31</v>
      </c>
      <c r="N5" s="66"/>
    </row>
    <row r="6" spans="1:14" s="76" customFormat="1" x14ac:dyDescent="0.2">
      <c r="A6" s="26" t="s">
        <v>7</v>
      </c>
      <c r="B6" s="77" t="s">
        <v>100</v>
      </c>
      <c r="C6" s="78" t="s">
        <v>101</v>
      </c>
      <c r="D6" s="24">
        <v>0</v>
      </c>
      <c r="E6" s="15">
        <v>0</v>
      </c>
      <c r="F6" s="15">
        <v>0</v>
      </c>
      <c r="G6" s="16">
        <v>1.4442999999999999</v>
      </c>
      <c r="H6" s="17">
        <f>SUM(D6:G6)</f>
        <v>1.4442999999999999</v>
      </c>
      <c r="I6" s="24">
        <v>0</v>
      </c>
      <c r="J6" s="15">
        <v>0</v>
      </c>
      <c r="K6" s="15">
        <v>0</v>
      </c>
      <c r="L6" s="16">
        <v>0</v>
      </c>
      <c r="M6" s="17">
        <v>0</v>
      </c>
      <c r="N6" s="17">
        <f>SUM(H6,M6)</f>
        <v>1.4442999999999999</v>
      </c>
    </row>
    <row r="7" spans="1:14" x14ac:dyDescent="0.2">
      <c r="A7" s="26" t="s">
        <v>7</v>
      </c>
      <c r="B7" s="9" t="s">
        <v>23</v>
      </c>
      <c r="C7" s="12" t="s">
        <v>8</v>
      </c>
      <c r="D7" s="24">
        <v>3.2671999999999999</v>
      </c>
      <c r="E7" s="15">
        <v>68.058799999999991</v>
      </c>
      <c r="F7" s="15">
        <v>30.314199999999992</v>
      </c>
      <c r="G7" s="16">
        <v>15.532400000000001</v>
      </c>
      <c r="H7" s="17">
        <f>SUM(D7:G7)</f>
        <v>117.17259999999999</v>
      </c>
      <c r="I7" s="24">
        <v>0</v>
      </c>
      <c r="J7" s="15">
        <v>0</v>
      </c>
      <c r="K7" s="15">
        <v>0</v>
      </c>
      <c r="L7" s="16">
        <v>0</v>
      </c>
      <c r="M7" s="17">
        <v>0</v>
      </c>
      <c r="N7" s="17">
        <f t="shared" ref="N7:N19" si="0">SUM(H7,M7)</f>
        <v>117.17259999999999</v>
      </c>
    </row>
    <row r="8" spans="1:14" x14ac:dyDescent="0.2">
      <c r="A8" s="26" t="s">
        <v>7</v>
      </c>
      <c r="B8" s="8" t="s">
        <v>20</v>
      </c>
      <c r="C8" s="12" t="s">
        <v>9</v>
      </c>
      <c r="D8" s="24">
        <v>0</v>
      </c>
      <c r="E8" s="15">
        <v>0</v>
      </c>
      <c r="F8" s="15">
        <v>12.624000000000001</v>
      </c>
      <c r="G8" s="16">
        <v>0</v>
      </c>
      <c r="H8" s="17">
        <f t="shared" ref="H8:H19" si="1">SUM(D8:G8)</f>
        <v>12.624000000000001</v>
      </c>
      <c r="I8" s="24">
        <v>0</v>
      </c>
      <c r="J8" s="15">
        <v>0</v>
      </c>
      <c r="K8" s="15">
        <v>0</v>
      </c>
      <c r="L8" s="16">
        <v>0</v>
      </c>
      <c r="M8" s="17">
        <v>0</v>
      </c>
      <c r="N8" s="17">
        <f t="shared" si="0"/>
        <v>12.624000000000001</v>
      </c>
    </row>
    <row r="9" spans="1:14" x14ac:dyDescent="0.2">
      <c r="A9" s="26" t="s">
        <v>7</v>
      </c>
      <c r="B9" s="8" t="s">
        <v>29</v>
      </c>
      <c r="C9" s="12" t="s">
        <v>10</v>
      </c>
      <c r="D9" s="24">
        <v>3.6326999999999998</v>
      </c>
      <c r="E9" s="15">
        <v>5.1783000000000001</v>
      </c>
      <c r="F9" s="15">
        <v>17.79</v>
      </c>
      <c r="G9" s="16">
        <v>10.511500000000002</v>
      </c>
      <c r="H9" s="17">
        <f t="shared" si="1"/>
        <v>37.112499999999997</v>
      </c>
      <c r="I9" s="24">
        <v>0</v>
      </c>
      <c r="J9" s="15">
        <v>0</v>
      </c>
      <c r="K9" s="15">
        <v>0</v>
      </c>
      <c r="L9" s="16">
        <v>0</v>
      </c>
      <c r="M9" s="17">
        <v>0</v>
      </c>
      <c r="N9" s="17">
        <f t="shared" si="0"/>
        <v>37.112499999999997</v>
      </c>
    </row>
    <row r="10" spans="1:14" x14ac:dyDescent="0.2">
      <c r="A10" s="26" t="s">
        <v>7</v>
      </c>
      <c r="B10" s="8" t="s">
        <v>68</v>
      </c>
      <c r="C10" s="30" t="s">
        <v>66</v>
      </c>
      <c r="D10" s="24">
        <v>0</v>
      </c>
      <c r="E10" s="15">
        <v>0</v>
      </c>
      <c r="F10" s="15">
        <v>0</v>
      </c>
      <c r="G10" s="16">
        <v>522.60680000000002</v>
      </c>
      <c r="H10" s="17">
        <f t="shared" si="1"/>
        <v>522.60680000000002</v>
      </c>
      <c r="I10" s="24">
        <v>0</v>
      </c>
      <c r="J10" s="15">
        <v>0</v>
      </c>
      <c r="K10" s="15">
        <v>0</v>
      </c>
      <c r="L10" s="16">
        <v>0</v>
      </c>
      <c r="M10" s="17">
        <v>0</v>
      </c>
      <c r="N10" s="17">
        <f t="shared" si="0"/>
        <v>522.60680000000002</v>
      </c>
    </row>
    <row r="11" spans="1:14" x14ac:dyDescent="0.2">
      <c r="A11" s="26" t="s">
        <v>7</v>
      </c>
      <c r="B11" s="8" t="s">
        <v>69</v>
      </c>
      <c r="C11" s="30" t="s">
        <v>67</v>
      </c>
      <c r="D11" s="24">
        <v>0</v>
      </c>
      <c r="E11" s="15">
        <v>0</v>
      </c>
      <c r="F11" s="15">
        <v>0</v>
      </c>
      <c r="G11" s="16">
        <v>1.9370000000000003</v>
      </c>
      <c r="H11" s="17">
        <f t="shared" si="1"/>
        <v>1.9370000000000003</v>
      </c>
      <c r="I11" s="24">
        <v>0</v>
      </c>
      <c r="J11" s="15">
        <v>0</v>
      </c>
      <c r="K11" s="15">
        <v>0</v>
      </c>
      <c r="L11" s="16">
        <v>0</v>
      </c>
      <c r="M11" s="17">
        <v>0</v>
      </c>
      <c r="N11" s="17">
        <f t="shared" si="0"/>
        <v>1.9370000000000003</v>
      </c>
    </row>
    <row r="12" spans="1:14" x14ac:dyDescent="0.2">
      <c r="A12" s="26" t="s">
        <v>7</v>
      </c>
      <c r="B12" s="8" t="s">
        <v>21</v>
      </c>
      <c r="C12" s="12" t="s">
        <v>11</v>
      </c>
      <c r="D12" s="24">
        <v>4.2652999999999999</v>
      </c>
      <c r="E12" s="15">
        <v>18.027099999999997</v>
      </c>
      <c r="F12" s="15">
        <v>60.223800000000004</v>
      </c>
      <c r="G12" s="16">
        <v>8.9830000000000005</v>
      </c>
      <c r="H12" s="17">
        <f t="shared" si="1"/>
        <v>91.499200000000002</v>
      </c>
      <c r="I12" s="24">
        <v>0</v>
      </c>
      <c r="J12" s="15">
        <v>0</v>
      </c>
      <c r="K12" s="15">
        <v>0</v>
      </c>
      <c r="L12" s="16">
        <v>0</v>
      </c>
      <c r="M12" s="17">
        <v>0</v>
      </c>
      <c r="N12" s="17">
        <f t="shared" si="0"/>
        <v>91.499200000000002</v>
      </c>
    </row>
    <row r="13" spans="1:14" x14ac:dyDescent="0.2">
      <c r="A13" s="26" t="s">
        <v>7</v>
      </c>
      <c r="B13" s="8" t="s">
        <v>22</v>
      </c>
      <c r="C13" s="12" t="s">
        <v>12</v>
      </c>
      <c r="D13" s="24">
        <v>177.26400000000001</v>
      </c>
      <c r="E13" s="15">
        <v>685.22240000000011</v>
      </c>
      <c r="F13" s="15">
        <v>446.36479999999995</v>
      </c>
      <c r="G13" s="16">
        <v>315.30080000000004</v>
      </c>
      <c r="H13" s="17">
        <f t="shared" si="1"/>
        <v>1624.152</v>
      </c>
      <c r="I13" s="24">
        <v>0</v>
      </c>
      <c r="J13" s="15">
        <v>0</v>
      </c>
      <c r="K13" s="15">
        <v>0</v>
      </c>
      <c r="L13" s="16">
        <v>0</v>
      </c>
      <c r="M13" s="17">
        <v>0</v>
      </c>
      <c r="N13" s="17">
        <f t="shared" si="0"/>
        <v>1624.152</v>
      </c>
    </row>
    <row r="14" spans="1:14" x14ac:dyDescent="0.2">
      <c r="A14" s="26" t="s">
        <v>7</v>
      </c>
      <c r="B14" s="8" t="s">
        <v>24</v>
      </c>
      <c r="C14" s="12" t="s">
        <v>13</v>
      </c>
      <c r="D14" s="24">
        <v>0</v>
      </c>
      <c r="E14" s="15">
        <v>0</v>
      </c>
      <c r="F14" s="15">
        <v>0</v>
      </c>
      <c r="G14" s="16">
        <v>0</v>
      </c>
      <c r="H14" s="17">
        <f t="shared" si="1"/>
        <v>0</v>
      </c>
      <c r="I14" s="24">
        <v>0</v>
      </c>
      <c r="J14" s="15">
        <v>0</v>
      </c>
      <c r="K14" s="15">
        <v>0</v>
      </c>
      <c r="L14" s="16">
        <v>0</v>
      </c>
      <c r="M14" s="17">
        <v>0</v>
      </c>
      <c r="N14" s="17">
        <f t="shared" si="0"/>
        <v>0</v>
      </c>
    </row>
    <row r="15" spans="1:14" x14ac:dyDescent="0.2">
      <c r="A15" s="26" t="s">
        <v>7</v>
      </c>
      <c r="B15" s="8" t="s">
        <v>98</v>
      </c>
      <c r="C15" s="12" t="s">
        <v>86</v>
      </c>
      <c r="D15" s="24">
        <v>1.1674000000000002</v>
      </c>
      <c r="E15" s="15">
        <v>1.8044</v>
      </c>
      <c r="F15" s="15">
        <v>0.40819999999999995</v>
      </c>
      <c r="G15" s="16">
        <v>0.69679999999999997</v>
      </c>
      <c r="H15" s="17">
        <f t="shared" si="1"/>
        <v>4.0767999999999995</v>
      </c>
      <c r="I15" s="24">
        <v>0</v>
      </c>
      <c r="J15" s="15">
        <v>0</v>
      </c>
      <c r="K15" s="15">
        <v>0</v>
      </c>
      <c r="L15" s="16">
        <v>0</v>
      </c>
      <c r="M15" s="17">
        <v>0</v>
      </c>
      <c r="N15" s="17">
        <f t="shared" si="0"/>
        <v>4.0767999999999995</v>
      </c>
    </row>
    <row r="16" spans="1:14" x14ac:dyDescent="0.2">
      <c r="A16" s="26" t="s">
        <v>7</v>
      </c>
      <c r="B16" s="8" t="s">
        <v>19</v>
      </c>
      <c r="C16" s="12" t="s">
        <v>14</v>
      </c>
      <c r="D16" s="24">
        <v>1.2039999999999997</v>
      </c>
      <c r="E16" s="15">
        <v>10.507999999999999</v>
      </c>
      <c r="F16" s="15">
        <v>8.6080000000000005</v>
      </c>
      <c r="G16" s="16">
        <v>5.9719999999999995</v>
      </c>
      <c r="H16" s="17">
        <f t="shared" si="1"/>
        <v>26.292000000000002</v>
      </c>
      <c r="I16" s="24">
        <v>0</v>
      </c>
      <c r="J16" s="15">
        <v>0</v>
      </c>
      <c r="K16" s="15">
        <v>0</v>
      </c>
      <c r="L16" s="16">
        <v>0</v>
      </c>
      <c r="M16" s="17">
        <v>0</v>
      </c>
      <c r="N16" s="17">
        <f t="shared" si="0"/>
        <v>26.292000000000002</v>
      </c>
    </row>
    <row r="17" spans="1:14" x14ac:dyDescent="0.2">
      <c r="A17" s="26" t="s">
        <v>7</v>
      </c>
      <c r="B17" s="8" t="s">
        <v>99</v>
      </c>
      <c r="C17" s="12" t="s">
        <v>38</v>
      </c>
      <c r="D17" s="24">
        <v>0</v>
      </c>
      <c r="E17" s="15">
        <v>0</v>
      </c>
      <c r="F17" s="15">
        <v>0.32399999999999995</v>
      </c>
      <c r="G17" s="16">
        <v>8.4289999999999985</v>
      </c>
      <c r="H17" s="17">
        <f t="shared" si="1"/>
        <v>8.7529999999999983</v>
      </c>
      <c r="I17" s="24">
        <v>0</v>
      </c>
      <c r="J17" s="15">
        <v>0</v>
      </c>
      <c r="K17" s="15">
        <v>0</v>
      </c>
      <c r="L17" s="16">
        <v>0</v>
      </c>
      <c r="M17" s="17">
        <v>0</v>
      </c>
      <c r="N17" s="17">
        <f t="shared" si="0"/>
        <v>8.7529999999999983</v>
      </c>
    </row>
    <row r="18" spans="1:14" x14ac:dyDescent="0.2">
      <c r="A18" s="26" t="s">
        <v>7</v>
      </c>
      <c r="B18" s="8" t="s">
        <v>25</v>
      </c>
      <c r="C18" s="12" t="s">
        <v>15</v>
      </c>
      <c r="D18" s="24">
        <v>2.4765000000000001</v>
      </c>
      <c r="E18" s="15">
        <v>48.473100000000009</v>
      </c>
      <c r="F18" s="15">
        <v>1.2311000000000001</v>
      </c>
      <c r="G18" s="16">
        <v>20.9404</v>
      </c>
      <c r="H18" s="17">
        <f t="shared" si="1"/>
        <v>73.121100000000013</v>
      </c>
      <c r="I18" s="24">
        <v>0</v>
      </c>
      <c r="J18" s="15">
        <v>0</v>
      </c>
      <c r="K18" s="15">
        <v>0</v>
      </c>
      <c r="L18" s="16">
        <v>0</v>
      </c>
      <c r="M18" s="17">
        <v>0</v>
      </c>
      <c r="N18" s="17">
        <f t="shared" si="0"/>
        <v>73.121100000000013</v>
      </c>
    </row>
    <row r="19" spans="1:14" ht="10.5" thickBot="1" x14ac:dyDescent="0.25">
      <c r="A19" s="26" t="s">
        <v>7</v>
      </c>
      <c r="B19" s="8" t="s">
        <v>26</v>
      </c>
      <c r="C19" s="30" t="s">
        <v>16</v>
      </c>
      <c r="D19" s="24">
        <v>0</v>
      </c>
      <c r="E19" s="15">
        <v>0</v>
      </c>
      <c r="F19" s="15">
        <v>314.71050000000002</v>
      </c>
      <c r="G19" s="16">
        <v>0</v>
      </c>
      <c r="H19" s="17">
        <f t="shared" si="1"/>
        <v>314.71050000000002</v>
      </c>
      <c r="I19" s="24">
        <v>0</v>
      </c>
      <c r="J19" s="15">
        <v>0</v>
      </c>
      <c r="K19" s="15">
        <v>0</v>
      </c>
      <c r="L19" s="16">
        <v>0</v>
      </c>
      <c r="M19" s="17">
        <v>0</v>
      </c>
      <c r="N19" s="17">
        <f t="shared" si="0"/>
        <v>314.71050000000002</v>
      </c>
    </row>
    <row r="20" spans="1:14" ht="11" thickBot="1" x14ac:dyDescent="0.3">
      <c r="A20" s="42" t="s">
        <v>77</v>
      </c>
      <c r="B20" s="43"/>
      <c r="C20" s="44"/>
      <c r="D20" s="79">
        <f t="shared" ref="D20:F20" si="2">SUM(D6:D19)</f>
        <v>193.27709999999999</v>
      </c>
      <c r="E20" s="79">
        <f t="shared" si="2"/>
        <v>837.27210000000014</v>
      </c>
      <c r="F20" s="79">
        <f t="shared" si="2"/>
        <v>892.59859999999981</v>
      </c>
      <c r="G20" s="79">
        <f>SUM(G6:G19)</f>
        <v>912.35400000000004</v>
      </c>
      <c r="H20" s="45">
        <f>SUM(D20:G20)</f>
        <v>2835.5018</v>
      </c>
      <c r="I20" s="79">
        <v>0</v>
      </c>
      <c r="J20" s="80">
        <v>0</v>
      </c>
      <c r="K20" s="80">
        <v>0</v>
      </c>
      <c r="L20" s="81">
        <v>0</v>
      </c>
      <c r="M20" s="45">
        <v>0</v>
      </c>
      <c r="N20" s="45">
        <f>SUM(H20,M20)</f>
        <v>2835.5018</v>
      </c>
    </row>
    <row r="21" spans="1:14" x14ac:dyDescent="0.2">
      <c r="A21" s="26" t="s">
        <v>45</v>
      </c>
      <c r="B21" s="9" t="s">
        <v>23</v>
      </c>
      <c r="C21" s="12" t="s">
        <v>8</v>
      </c>
      <c r="D21" s="24">
        <v>0</v>
      </c>
      <c r="E21" s="15">
        <v>0</v>
      </c>
      <c r="F21" s="15">
        <v>0</v>
      </c>
      <c r="G21" s="16">
        <v>0</v>
      </c>
      <c r="H21" s="17">
        <v>0</v>
      </c>
      <c r="I21" s="24">
        <v>173.86381034482753</v>
      </c>
      <c r="J21" s="15">
        <v>0</v>
      </c>
      <c r="K21" s="15">
        <v>0</v>
      </c>
      <c r="L21" s="16">
        <v>0</v>
      </c>
      <c r="M21" s="17">
        <f>SUM(I21:L21)</f>
        <v>173.86381034482753</v>
      </c>
      <c r="N21" s="17">
        <f>SUM(H21,M21)</f>
        <v>173.86381034482753</v>
      </c>
    </row>
    <row r="22" spans="1:14" x14ac:dyDescent="0.2">
      <c r="A22" s="26" t="s">
        <v>45</v>
      </c>
      <c r="B22" s="8" t="s">
        <v>20</v>
      </c>
      <c r="C22" s="12" t="s">
        <v>9</v>
      </c>
      <c r="D22" s="24">
        <v>0</v>
      </c>
      <c r="E22" s="15">
        <v>0</v>
      </c>
      <c r="F22" s="15">
        <v>0</v>
      </c>
      <c r="G22" s="16">
        <v>0</v>
      </c>
      <c r="H22" s="17">
        <v>0</v>
      </c>
      <c r="I22" s="24">
        <v>89.311592226466672</v>
      </c>
      <c r="J22" s="15">
        <v>0</v>
      </c>
      <c r="K22" s="15">
        <v>0</v>
      </c>
      <c r="L22" s="16">
        <v>0</v>
      </c>
      <c r="M22" s="17">
        <f t="shared" ref="M22:M24" si="3">SUM(I22:L22)</f>
        <v>89.311592226466672</v>
      </c>
      <c r="N22" s="17">
        <f t="shared" ref="N22:N24" si="4">SUM(H22,M22)</f>
        <v>89.311592226466672</v>
      </c>
    </row>
    <row r="23" spans="1:14" x14ac:dyDescent="0.2">
      <c r="A23" s="26" t="s">
        <v>45</v>
      </c>
      <c r="B23" s="8" t="s">
        <v>21</v>
      </c>
      <c r="C23" s="12" t="s">
        <v>11</v>
      </c>
      <c r="D23" s="24">
        <v>0</v>
      </c>
      <c r="E23" s="15">
        <v>0</v>
      </c>
      <c r="F23" s="15">
        <v>0</v>
      </c>
      <c r="G23" s="16">
        <v>0</v>
      </c>
      <c r="H23" s="17">
        <v>0</v>
      </c>
      <c r="I23" s="24">
        <v>89.786501098901098</v>
      </c>
      <c r="J23" s="15">
        <v>0</v>
      </c>
      <c r="K23" s="15">
        <v>0</v>
      </c>
      <c r="L23" s="16">
        <v>0</v>
      </c>
      <c r="M23" s="17">
        <f t="shared" si="3"/>
        <v>89.786501098901098</v>
      </c>
      <c r="N23" s="17">
        <f t="shared" si="4"/>
        <v>89.786501098901098</v>
      </c>
    </row>
    <row r="24" spans="1:14" ht="10.5" thickBot="1" x14ac:dyDescent="0.25">
      <c r="A24" s="27" t="s">
        <v>45</v>
      </c>
      <c r="B24" s="8" t="s">
        <v>40</v>
      </c>
      <c r="C24" s="13" t="s">
        <v>18</v>
      </c>
      <c r="D24" s="25">
        <v>0</v>
      </c>
      <c r="E24" s="18">
        <v>0</v>
      </c>
      <c r="F24" s="18">
        <v>0</v>
      </c>
      <c r="G24" s="19">
        <v>0</v>
      </c>
      <c r="H24" s="20">
        <v>0</v>
      </c>
      <c r="I24" s="25">
        <v>1105.9545955977133</v>
      </c>
      <c r="J24" s="18">
        <f>660.069 + 54.008</f>
        <v>714.077</v>
      </c>
      <c r="K24" s="18">
        <f>262.558 + 17.921</f>
        <v>280.47899999999998</v>
      </c>
      <c r="L24" s="19">
        <v>555.60450000000003</v>
      </c>
      <c r="M24" s="17">
        <f t="shared" si="3"/>
        <v>2656.1150955977132</v>
      </c>
      <c r="N24" s="17">
        <f t="shared" si="4"/>
        <v>2656.1150955977132</v>
      </c>
    </row>
    <row r="25" spans="1:14" ht="11" thickBot="1" x14ac:dyDescent="0.3">
      <c r="A25" s="42" t="s">
        <v>78</v>
      </c>
      <c r="B25" s="43"/>
      <c r="C25" s="44"/>
      <c r="D25" s="79">
        <v>0</v>
      </c>
      <c r="E25" s="80">
        <v>0</v>
      </c>
      <c r="F25" s="80">
        <v>0</v>
      </c>
      <c r="G25" s="81">
        <v>0</v>
      </c>
      <c r="H25" s="45">
        <v>0</v>
      </c>
      <c r="I25" s="79">
        <f>SUM(I21:I24)</f>
        <v>1458.9164992679084</v>
      </c>
      <c r="J25" s="79">
        <f t="shared" ref="J25:L25" si="5">SUM(J21:J24)</f>
        <v>714.077</v>
      </c>
      <c r="K25" s="79">
        <f t="shared" si="5"/>
        <v>280.47899999999998</v>
      </c>
      <c r="L25" s="79">
        <f t="shared" si="5"/>
        <v>555.60450000000003</v>
      </c>
      <c r="M25" s="45">
        <f>SUM(I25:L25)</f>
        <v>3009.0769992679079</v>
      </c>
      <c r="N25" s="45">
        <f>SUM(H25,M25)</f>
        <v>3009.0769992679079</v>
      </c>
    </row>
    <row r="26" spans="1:14" x14ac:dyDescent="0.2">
      <c r="A26" s="26" t="s">
        <v>17</v>
      </c>
      <c r="B26" s="9" t="s">
        <v>73</v>
      </c>
      <c r="C26" s="12" t="s">
        <v>72</v>
      </c>
      <c r="D26" s="24">
        <v>0</v>
      </c>
      <c r="E26" s="15">
        <v>0</v>
      </c>
      <c r="F26" s="15">
        <v>0</v>
      </c>
      <c r="G26" s="16">
        <v>0</v>
      </c>
      <c r="H26" s="17">
        <v>0</v>
      </c>
      <c r="I26" s="24">
        <v>0</v>
      </c>
      <c r="J26" s="15">
        <v>0</v>
      </c>
      <c r="K26" s="15">
        <v>0</v>
      </c>
      <c r="L26" s="16">
        <v>0</v>
      </c>
      <c r="M26" s="17">
        <f>SUM(I26:L26)</f>
        <v>0</v>
      </c>
      <c r="N26" s="17">
        <f>SUM(H26,M26)</f>
        <v>0</v>
      </c>
    </row>
    <row r="27" spans="1:14" x14ac:dyDescent="0.2">
      <c r="A27" s="26" t="s">
        <v>17</v>
      </c>
      <c r="B27" s="9" t="s">
        <v>23</v>
      </c>
      <c r="C27" s="12" t="s">
        <v>8</v>
      </c>
      <c r="D27" s="24">
        <v>0</v>
      </c>
      <c r="E27" s="15">
        <v>0</v>
      </c>
      <c r="F27" s="15">
        <v>0</v>
      </c>
      <c r="G27" s="16">
        <v>0</v>
      </c>
      <c r="H27" s="17">
        <v>0</v>
      </c>
      <c r="I27" s="24">
        <v>562.33603139356819</v>
      </c>
      <c r="J27" s="15">
        <v>0</v>
      </c>
      <c r="K27" s="15">
        <v>0</v>
      </c>
      <c r="L27" s="16">
        <v>0</v>
      </c>
      <c r="M27" s="17">
        <f t="shared" ref="M27:M31" si="6">SUM(I27:L27)</f>
        <v>562.33603139356819</v>
      </c>
      <c r="N27" s="17">
        <f t="shared" ref="N27:N31" si="7">SUM(H27,M27)</f>
        <v>562.33603139356819</v>
      </c>
    </row>
    <row r="28" spans="1:14" x14ac:dyDescent="0.2">
      <c r="A28" s="26" t="s">
        <v>17</v>
      </c>
      <c r="B28" s="8" t="s">
        <v>20</v>
      </c>
      <c r="C28" s="12" t="s">
        <v>9</v>
      </c>
      <c r="D28" s="24">
        <v>0</v>
      </c>
      <c r="E28" s="15">
        <v>0</v>
      </c>
      <c r="F28" s="15">
        <v>0</v>
      </c>
      <c r="G28" s="16">
        <v>0</v>
      </c>
      <c r="H28" s="17">
        <v>0</v>
      </c>
      <c r="I28" s="24">
        <v>239.93315327537647</v>
      </c>
      <c r="J28" s="15">
        <v>0</v>
      </c>
      <c r="K28" s="15">
        <v>0</v>
      </c>
      <c r="L28" s="16">
        <v>0</v>
      </c>
      <c r="M28" s="17">
        <f t="shared" si="6"/>
        <v>239.93315327537647</v>
      </c>
      <c r="N28" s="17">
        <f t="shared" si="7"/>
        <v>239.93315327537647</v>
      </c>
    </row>
    <row r="29" spans="1:14" x14ac:dyDescent="0.2">
      <c r="A29" s="26" t="s">
        <v>17</v>
      </c>
      <c r="B29" s="8" t="s">
        <v>84</v>
      </c>
      <c r="C29" s="12" t="s">
        <v>76</v>
      </c>
      <c r="D29" s="24">
        <v>0</v>
      </c>
      <c r="E29" s="15">
        <v>0</v>
      </c>
      <c r="F29" s="15">
        <v>0</v>
      </c>
      <c r="G29" s="16">
        <v>0</v>
      </c>
      <c r="H29" s="17">
        <v>0</v>
      </c>
      <c r="I29" s="24">
        <v>0</v>
      </c>
      <c r="J29" s="15">
        <v>0</v>
      </c>
      <c r="K29" s="15">
        <v>0</v>
      </c>
      <c r="L29" s="16">
        <v>0</v>
      </c>
      <c r="M29" s="17">
        <f t="shared" si="6"/>
        <v>0</v>
      </c>
      <c r="N29" s="17">
        <f t="shared" si="7"/>
        <v>0</v>
      </c>
    </row>
    <row r="30" spans="1:14" x14ac:dyDescent="0.2">
      <c r="A30" s="26" t="s">
        <v>17</v>
      </c>
      <c r="B30" s="8" t="s">
        <v>21</v>
      </c>
      <c r="C30" s="12" t="s">
        <v>11</v>
      </c>
      <c r="D30" s="24">
        <v>0</v>
      </c>
      <c r="E30" s="15">
        <v>0</v>
      </c>
      <c r="F30" s="15">
        <v>0</v>
      </c>
      <c r="G30" s="16">
        <v>0</v>
      </c>
      <c r="H30" s="17">
        <v>0</v>
      </c>
      <c r="I30" s="24">
        <v>341.01178443495235</v>
      </c>
      <c r="J30" s="15">
        <v>0</v>
      </c>
      <c r="K30" s="15">
        <v>0</v>
      </c>
      <c r="L30" s="16">
        <v>0</v>
      </c>
      <c r="M30" s="17">
        <f t="shared" si="6"/>
        <v>341.01178443495235</v>
      </c>
      <c r="N30" s="17">
        <f t="shared" si="7"/>
        <v>341.01178443495235</v>
      </c>
    </row>
    <row r="31" spans="1:14" ht="10.5" thickBot="1" x14ac:dyDescent="0.25">
      <c r="A31" s="27" t="s">
        <v>17</v>
      </c>
      <c r="B31" s="8" t="s">
        <v>40</v>
      </c>
      <c r="C31" s="13" t="s">
        <v>18</v>
      </c>
      <c r="D31" s="25">
        <v>0</v>
      </c>
      <c r="E31" s="18">
        <v>0</v>
      </c>
      <c r="F31" s="18">
        <v>0</v>
      </c>
      <c r="G31" s="19">
        <v>0</v>
      </c>
      <c r="H31" s="20">
        <v>0</v>
      </c>
      <c r="I31" s="25">
        <v>2829.819386733172</v>
      </c>
      <c r="J31" s="18">
        <v>2193.6477427122927</v>
      </c>
      <c r="K31" s="18">
        <v>192.1332584384561</v>
      </c>
      <c r="L31" s="19">
        <v>0</v>
      </c>
      <c r="M31" s="17">
        <f t="shared" si="6"/>
        <v>5215.600387883921</v>
      </c>
      <c r="N31" s="17">
        <f t="shared" si="7"/>
        <v>5215.600387883921</v>
      </c>
    </row>
    <row r="32" spans="1:14" ht="11" thickBot="1" x14ac:dyDescent="0.3">
      <c r="A32" s="46" t="s">
        <v>79</v>
      </c>
      <c r="B32" s="47"/>
      <c r="C32" s="48"/>
      <c r="D32" s="49">
        <v>0</v>
      </c>
      <c r="E32" s="50">
        <v>0</v>
      </c>
      <c r="F32" s="50">
        <v>0</v>
      </c>
      <c r="G32" s="51">
        <v>0</v>
      </c>
      <c r="H32" s="52">
        <v>0</v>
      </c>
      <c r="I32" s="49">
        <f>SUM(I26:I31)</f>
        <v>3973.1003558370689</v>
      </c>
      <c r="J32" s="49">
        <f t="shared" ref="J32:N32" si="8">SUM(J26:J31)</f>
        <v>2193.6477427122927</v>
      </c>
      <c r="K32" s="49">
        <f t="shared" si="8"/>
        <v>192.1332584384561</v>
      </c>
      <c r="L32" s="49">
        <f t="shared" si="8"/>
        <v>0</v>
      </c>
      <c r="M32" s="49">
        <f t="shared" si="8"/>
        <v>6358.8813569878184</v>
      </c>
      <c r="N32" s="49">
        <f t="shared" si="8"/>
        <v>6358.8813569878184</v>
      </c>
    </row>
    <row r="33" spans="1:14" ht="11.25" customHeight="1" thickBot="1" x14ac:dyDescent="0.3">
      <c r="A33" s="34" t="s">
        <v>31</v>
      </c>
      <c r="B33" s="35" t="s">
        <v>35</v>
      </c>
      <c r="C33" s="36"/>
      <c r="D33" s="37">
        <v>100.27099999999999</v>
      </c>
      <c r="E33" s="38">
        <v>319.55500000000001</v>
      </c>
      <c r="F33" s="38">
        <v>121.411</v>
      </c>
      <c r="G33" s="39">
        <v>158.98699999999999</v>
      </c>
      <c r="H33" s="40">
        <v>700.22399999999993</v>
      </c>
      <c r="I33" s="41">
        <f>SUM(I20,I25,I32)</f>
        <v>5432.0168551049774</v>
      </c>
      <c r="J33" s="41">
        <f t="shared" ref="J33:N33" si="9">SUM(J20,J25,J32)</f>
        <v>2907.7247427122929</v>
      </c>
      <c r="K33" s="41">
        <f t="shared" si="9"/>
        <v>472.61225843845608</v>
      </c>
      <c r="L33" s="41">
        <f t="shared" si="9"/>
        <v>555.60450000000003</v>
      </c>
      <c r="M33" s="41">
        <f t="shared" si="9"/>
        <v>9367.9583562557273</v>
      </c>
      <c r="N33" s="41">
        <f t="shared" si="9"/>
        <v>12203.460156255725</v>
      </c>
    </row>
    <row r="37" spans="1:14" x14ac:dyDescent="0.2">
      <c r="A37" s="23" t="s">
        <v>80</v>
      </c>
      <c r="B37" s="1" t="s">
        <v>81</v>
      </c>
    </row>
    <row r="38" spans="1:14" x14ac:dyDescent="0.2">
      <c r="A38" s="21"/>
      <c r="B38" s="21"/>
      <c r="C38" s="21"/>
      <c r="D38" s="21"/>
    </row>
    <row r="39" spans="1:14" x14ac:dyDescent="0.2">
      <c r="A39" s="14" t="s">
        <v>30</v>
      </c>
      <c r="B39" s="14" t="s">
        <v>82</v>
      </c>
      <c r="C39" s="14"/>
      <c r="D39" s="14"/>
    </row>
    <row r="40" spans="1:14" x14ac:dyDescent="0.2">
      <c r="A40" s="14"/>
      <c r="B40" s="14" t="s">
        <v>63</v>
      </c>
      <c r="C40" s="14"/>
      <c r="D40" s="14"/>
    </row>
    <row r="41" spans="1:14" x14ac:dyDescent="0.2">
      <c r="A41" s="14"/>
      <c r="B41" s="14" t="s">
        <v>64</v>
      </c>
      <c r="C41" s="14"/>
      <c r="D41" s="14"/>
    </row>
    <row r="42" spans="1:14" x14ac:dyDescent="0.2">
      <c r="A42" s="14"/>
      <c r="B42" s="14" t="s">
        <v>83</v>
      </c>
      <c r="C42" s="14"/>
      <c r="D42" s="14"/>
    </row>
  </sheetData>
  <mergeCells count="7">
    <mergeCell ref="A1:N1"/>
    <mergeCell ref="N4:N5"/>
    <mergeCell ref="A4:A5"/>
    <mergeCell ref="B4:B5"/>
    <mergeCell ref="C4:C5"/>
    <mergeCell ref="D4:H4"/>
    <mergeCell ref="I4:M4"/>
  </mergeCells>
  <phoneticPr fontId="1" type="noConversion"/>
  <conditionalFormatting sqref="D39:D42">
    <cfRule type="containsErrors" dxfId="0" priority="2">
      <formula>ISERROR(D39)</formula>
    </cfRule>
  </conditionalFormatting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  <ignoredErrors>
    <ignoredError sqref="M21:M25 I25 L25 M26:M3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Võimalused</vt:lpstr>
      <vt:lpstr>Püük</vt:lpstr>
    </vt:vector>
  </TitlesOfParts>
  <Company>pmin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lmagi</dc:creator>
  <cp:lastModifiedBy>Kaidi Kaljula</cp:lastModifiedBy>
  <cp:lastPrinted>2012-01-20T13:59:29Z</cp:lastPrinted>
  <dcterms:created xsi:type="dcterms:W3CDTF">2011-04-07T12:07:08Z</dcterms:created>
  <dcterms:modified xsi:type="dcterms:W3CDTF">2021-10-23T04:17:56Z</dcterms:modified>
</cp:coreProperties>
</file>