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peipsi_minu\2021\20211111\"/>
    </mc:Choice>
  </mc:AlternateContent>
  <bookViews>
    <workbookView xWindow="285" yWindow="60" windowWidth="13710" windowHeight="11760"/>
  </bookViews>
  <sheets>
    <sheet name="Koond" sheetId="4" r:id="rId1"/>
    <sheet name="Pyygikoht_kuu" sheetId="36" r:id="rId2"/>
    <sheet name="Kuu-pyygikoht" sheetId="37" r:id="rId3"/>
    <sheet name="koond_pv" sheetId="38" r:id="rId4"/>
    <sheet name="lossimine" sheetId="33" r:id="rId5"/>
    <sheet name="Venemaa" sheetId="55" r:id="rId6"/>
    <sheet name="Jaanuar_OKAS" sheetId="57" r:id="rId7"/>
    <sheet name="Veebruar_OKAS" sheetId="58" r:id="rId8"/>
    <sheet name="Marts_OKAS" sheetId="59" r:id="rId9"/>
    <sheet name="Aprill_OKAS" sheetId="60" r:id="rId10"/>
    <sheet name="Mai_OKAS" sheetId="61" r:id="rId11"/>
    <sheet name="Juuni_OKAS" sheetId="62" r:id="rId12"/>
    <sheet name="Juuli_OKAS" sheetId="64" r:id="rId13"/>
    <sheet name="August_OKAS" sheetId="65" r:id="rId14"/>
    <sheet name="September_OKAS" sheetId="66" r:id="rId15"/>
    <sheet name="Oktoober_OKAS" sheetId="67" r:id="rId16"/>
  </sheets>
  <definedNames>
    <definedName name="_xlnm._FilterDatabase" localSheetId="0" hidden="1">Koond!$A$1:$U$59</definedName>
    <definedName name="_xlnm._FilterDatabase" localSheetId="4" hidden="1">lossimine!$A$3:$M$353</definedName>
    <definedName name="_xlnm._FilterDatabase" localSheetId="1" hidden="1">Pyygikoht_kuu!$A$3:$AJ$4</definedName>
    <definedName name="_xlnm._FilterDatabase" localSheetId="5" hidden="1">Venemaa!$A$3:$U$82</definedName>
  </definedNames>
  <calcPr calcId="162913"/>
</workbook>
</file>

<file path=xl/calcChain.xml><?xml version="1.0" encoding="utf-8"?>
<calcChain xmlns="http://schemas.openxmlformats.org/spreadsheetml/2006/main">
  <c r="U88" i="4" l="1"/>
  <c r="T88" i="4"/>
  <c r="U58" i="4"/>
  <c r="T58" i="4"/>
  <c r="U27" i="4" l="1"/>
  <c r="T27" i="4"/>
  <c r="H35" i="67" l="1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H5" i="67"/>
  <c r="H3" i="67" s="1"/>
  <c r="G3" i="67"/>
  <c r="F3" i="67"/>
  <c r="E3" i="67"/>
  <c r="D3" i="67"/>
  <c r="C3" i="67"/>
  <c r="B3" i="67"/>
  <c r="B3" i="66" l="1"/>
  <c r="C3" i="66"/>
  <c r="D3" i="66"/>
  <c r="E3" i="66"/>
  <c r="F3" i="66"/>
  <c r="G3" i="66"/>
  <c r="H3" i="66"/>
  <c r="I3" i="66"/>
  <c r="J5" i="66"/>
  <c r="J6" i="66"/>
  <c r="J7" i="66"/>
  <c r="J8" i="66"/>
  <c r="J9" i="66"/>
  <c r="J3" i="66" s="1"/>
  <c r="J10" i="66"/>
  <c r="J11" i="66"/>
  <c r="J12" i="66"/>
  <c r="J13" i="66"/>
  <c r="J14" i="66"/>
  <c r="J15" i="66"/>
  <c r="J16" i="66"/>
  <c r="J17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B3" i="65" l="1"/>
  <c r="C3" i="65"/>
  <c r="D3" i="65"/>
  <c r="E3" i="65"/>
  <c r="F3" i="65"/>
  <c r="G3" i="65"/>
  <c r="H3" i="65"/>
  <c r="I3" i="65"/>
  <c r="J5" i="65"/>
  <c r="J3" i="65" s="1"/>
  <c r="J6" i="65"/>
  <c r="J7" i="65"/>
  <c r="J8" i="65"/>
  <c r="J9" i="65"/>
  <c r="J10" i="65"/>
  <c r="J11" i="65"/>
  <c r="J12" i="65"/>
  <c r="J13" i="65"/>
  <c r="J14" i="65"/>
  <c r="J15" i="65"/>
  <c r="J16" i="65"/>
  <c r="J17" i="65"/>
  <c r="J18" i="65"/>
  <c r="J19" i="65"/>
  <c r="J20" i="65"/>
  <c r="J21" i="65"/>
  <c r="J22" i="65"/>
  <c r="J23" i="65"/>
  <c r="J24" i="65"/>
  <c r="J25" i="65"/>
  <c r="J26" i="65"/>
  <c r="J27" i="65"/>
  <c r="J28" i="65"/>
  <c r="J29" i="65"/>
  <c r="J30" i="65"/>
  <c r="J31" i="65"/>
  <c r="J32" i="65"/>
  <c r="J33" i="65"/>
  <c r="J34" i="65"/>
  <c r="J35" i="65"/>
  <c r="J35" i="64" l="1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3" i="64" s="1"/>
  <c r="I3" i="64"/>
  <c r="H3" i="64"/>
  <c r="G3" i="64"/>
  <c r="F3" i="64"/>
  <c r="E3" i="64"/>
  <c r="D3" i="64"/>
  <c r="C3" i="64"/>
  <c r="B3" i="64"/>
  <c r="B3" i="62" l="1"/>
  <c r="C3" i="62"/>
  <c r="D3" i="62"/>
  <c r="E3" i="62"/>
  <c r="F3" i="62"/>
  <c r="G3" i="62"/>
  <c r="I3" i="62"/>
  <c r="I5" i="62"/>
  <c r="I6" i="62"/>
  <c r="I7" i="62"/>
  <c r="I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J35" i="61" l="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3" i="61"/>
  <c r="I3" i="61"/>
  <c r="H3" i="61"/>
  <c r="G3" i="61"/>
  <c r="F3" i="61"/>
  <c r="E3" i="61"/>
  <c r="D3" i="61"/>
  <c r="C3" i="61"/>
  <c r="B3" i="61"/>
  <c r="I34" i="60" l="1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3" i="60" s="1"/>
  <c r="I9" i="60"/>
  <c r="I8" i="60"/>
  <c r="I7" i="60"/>
  <c r="I6" i="60"/>
  <c r="I5" i="60"/>
  <c r="H3" i="60"/>
  <c r="G3" i="60"/>
  <c r="F3" i="60"/>
  <c r="E3" i="60"/>
  <c r="D3" i="60"/>
  <c r="C3" i="60"/>
  <c r="B3" i="60"/>
  <c r="B3" i="59" l="1"/>
  <c r="C3" i="59"/>
  <c r="D3" i="59"/>
  <c r="E3" i="59"/>
  <c r="F3" i="59"/>
  <c r="G3" i="59"/>
  <c r="H5" i="59"/>
  <c r="H3" i="59" s="1"/>
  <c r="H6" i="59"/>
  <c r="H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2" i="58" l="1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3" i="58" s="1"/>
  <c r="H5" i="58"/>
  <c r="G3" i="58"/>
  <c r="F3" i="58"/>
  <c r="E3" i="58"/>
  <c r="D3" i="58"/>
  <c r="C3" i="58"/>
  <c r="B3" i="58"/>
  <c r="H35" i="57" l="1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3" i="57"/>
  <c r="G3" i="57"/>
  <c r="F3" i="57"/>
  <c r="E3" i="57"/>
  <c r="D3" i="57"/>
  <c r="C3" i="57"/>
  <c r="B3" i="57"/>
  <c r="F72" i="4" l="1"/>
  <c r="D66" i="4" l="1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65" i="4"/>
  <c r="P58" i="4" l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7" i="4" l="1"/>
  <c r="C66" i="4" l="1"/>
  <c r="R80" i="4"/>
  <c r="R81" i="4"/>
  <c r="R82" i="4"/>
  <c r="R83" i="4"/>
  <c r="R84" i="4"/>
  <c r="R85" i="4"/>
  <c r="R86" i="4"/>
  <c r="R87" i="4"/>
  <c r="R88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65" i="4"/>
  <c r="J28" i="4" l="1"/>
  <c r="I28" i="4"/>
  <c r="H28" i="4"/>
  <c r="G28" i="4"/>
  <c r="F28" i="4"/>
  <c r="E28" i="4"/>
  <c r="D28" i="4"/>
  <c r="R82" i="55" l="1"/>
  <c r="O82" i="55"/>
  <c r="N82" i="55"/>
  <c r="M82" i="55"/>
  <c r="L82" i="55"/>
  <c r="K82" i="55"/>
  <c r="J82" i="55"/>
  <c r="I82" i="55"/>
  <c r="H82" i="55"/>
  <c r="G82" i="55"/>
  <c r="F82" i="55"/>
  <c r="E82" i="55"/>
  <c r="D82" i="55"/>
  <c r="C82" i="55"/>
  <c r="P81" i="55"/>
  <c r="Q81" i="55" s="1"/>
  <c r="P80" i="55"/>
  <c r="Q80" i="55" s="1"/>
  <c r="P79" i="55"/>
  <c r="Q79" i="55" s="1"/>
  <c r="P78" i="55"/>
  <c r="Q78" i="55" s="1"/>
  <c r="P77" i="55"/>
  <c r="Q77" i="55" s="1"/>
  <c r="P76" i="55"/>
  <c r="Q76" i="55" s="1"/>
  <c r="P75" i="55"/>
  <c r="Q75" i="55" s="1"/>
  <c r="P74" i="55"/>
  <c r="Q74" i="55" s="1"/>
  <c r="P73" i="55"/>
  <c r="Q73" i="55" s="1"/>
  <c r="P72" i="55"/>
  <c r="Q72" i="55" s="1"/>
  <c r="P71" i="55"/>
  <c r="Q71" i="55" s="1"/>
  <c r="P70" i="55"/>
  <c r="Q70" i="55" s="1"/>
  <c r="P69" i="55"/>
  <c r="Q69" i="55" s="1"/>
  <c r="P68" i="55"/>
  <c r="Q68" i="55" s="1"/>
  <c r="P67" i="55"/>
  <c r="Q67" i="55" s="1"/>
  <c r="P66" i="55"/>
  <c r="Q66" i="55" s="1"/>
  <c r="P65" i="55"/>
  <c r="Q65" i="55" s="1"/>
  <c r="P64" i="55"/>
  <c r="Q64" i="55" s="1"/>
  <c r="P63" i="55"/>
  <c r="Q63" i="55" s="1"/>
  <c r="P62" i="55"/>
  <c r="Q62" i="55" s="1"/>
  <c r="Q61" i="55"/>
  <c r="S61" i="55" s="1"/>
  <c r="P60" i="55"/>
  <c r="Q60" i="55" s="1"/>
  <c r="S60" i="55" s="1"/>
  <c r="P59" i="55"/>
  <c r="Q59" i="55" s="1"/>
  <c r="S59" i="55" s="1"/>
  <c r="P58" i="55"/>
  <c r="Q58" i="55" s="1"/>
  <c r="R55" i="55"/>
  <c r="O55" i="55"/>
  <c r="N55" i="55"/>
  <c r="M55" i="55"/>
  <c r="L55" i="55"/>
  <c r="K55" i="55"/>
  <c r="J55" i="55"/>
  <c r="I55" i="55"/>
  <c r="H55" i="55"/>
  <c r="G55" i="55"/>
  <c r="F55" i="55"/>
  <c r="E55" i="55"/>
  <c r="D55" i="55"/>
  <c r="C55" i="55"/>
  <c r="P54" i="55"/>
  <c r="Q54" i="55" s="1"/>
  <c r="P53" i="55"/>
  <c r="Q53" i="55" s="1"/>
  <c r="P52" i="55"/>
  <c r="Q52" i="55" s="1"/>
  <c r="P51" i="55"/>
  <c r="Q51" i="55" s="1"/>
  <c r="P50" i="55"/>
  <c r="Q50" i="55" s="1"/>
  <c r="P49" i="55"/>
  <c r="Q49" i="55" s="1"/>
  <c r="P48" i="55"/>
  <c r="Q48" i="55" s="1"/>
  <c r="P47" i="55"/>
  <c r="Q47" i="55" s="1"/>
  <c r="P46" i="55"/>
  <c r="Q46" i="55" s="1"/>
  <c r="S46" i="55" s="1"/>
  <c r="U46" i="55" s="1"/>
  <c r="P45" i="55"/>
  <c r="Q45" i="55" s="1"/>
  <c r="S45" i="55" s="1"/>
  <c r="P44" i="55"/>
  <c r="Q44" i="55" s="1"/>
  <c r="P43" i="55"/>
  <c r="Q43" i="55" s="1"/>
  <c r="P42" i="55"/>
  <c r="Q42" i="55" s="1"/>
  <c r="P41" i="55"/>
  <c r="Q41" i="55" s="1"/>
  <c r="P40" i="55"/>
  <c r="Q40" i="55" s="1"/>
  <c r="P39" i="55"/>
  <c r="Q39" i="55" s="1"/>
  <c r="P38" i="55"/>
  <c r="Q38" i="55" s="1"/>
  <c r="P37" i="55"/>
  <c r="Q37" i="55" s="1"/>
  <c r="P36" i="55"/>
  <c r="Q36" i="55" s="1"/>
  <c r="P35" i="55"/>
  <c r="Q35" i="55" s="1"/>
  <c r="Q34" i="55"/>
  <c r="S34" i="55" s="1"/>
  <c r="P33" i="55"/>
  <c r="Q33" i="55" s="1"/>
  <c r="S33" i="55" s="1"/>
  <c r="P32" i="55"/>
  <c r="Q32" i="55" s="1"/>
  <c r="S32" i="55" s="1"/>
  <c r="P31" i="55"/>
  <c r="Q31" i="55" s="1"/>
  <c r="C28" i="55"/>
  <c r="Q7" i="55"/>
  <c r="G28" i="55"/>
  <c r="S7" i="55" l="1"/>
  <c r="P14" i="55"/>
  <c r="Q14" i="55" s="1"/>
  <c r="S14" i="55" s="1"/>
  <c r="U14" i="55" s="1"/>
  <c r="P18" i="55"/>
  <c r="Q18" i="55" s="1"/>
  <c r="S18" i="55" s="1"/>
  <c r="R28" i="55"/>
  <c r="N28" i="55"/>
  <c r="L28" i="55"/>
  <c r="P10" i="55"/>
  <c r="Q10" i="55" s="1"/>
  <c r="S10" i="55" s="1"/>
  <c r="P22" i="55"/>
  <c r="Q22" i="55" s="1"/>
  <c r="S22" i="55" s="1"/>
  <c r="J28" i="55"/>
  <c r="P26" i="55"/>
  <c r="Q26" i="55" s="1"/>
  <c r="S26" i="55" s="1"/>
  <c r="H28" i="55"/>
  <c r="D28" i="55"/>
  <c r="P55" i="55"/>
  <c r="Q55" i="55" s="1"/>
  <c r="S55" i="55" s="1"/>
  <c r="T55" i="55" s="1"/>
  <c r="P82" i="55"/>
  <c r="Q82" i="55" s="1"/>
  <c r="S82" i="55" s="1"/>
  <c r="T82" i="55" s="1"/>
  <c r="F28" i="55"/>
  <c r="K28" i="55"/>
  <c r="O28" i="55"/>
  <c r="P9" i="55"/>
  <c r="Q9" i="55" s="1"/>
  <c r="S9" i="55" s="1"/>
  <c r="U9" i="55" s="1"/>
  <c r="P13" i="55"/>
  <c r="Q13" i="55" s="1"/>
  <c r="S13" i="55" s="1"/>
  <c r="P17" i="55"/>
  <c r="Q17" i="55" s="1"/>
  <c r="S17" i="55" s="1"/>
  <c r="U17" i="55" s="1"/>
  <c r="P21" i="55"/>
  <c r="Q21" i="55" s="1"/>
  <c r="S21" i="55" s="1"/>
  <c r="T21" i="55" s="1"/>
  <c r="P25" i="55"/>
  <c r="Q25" i="55" s="1"/>
  <c r="S25" i="55" s="1"/>
  <c r="E28" i="55"/>
  <c r="I28" i="55"/>
  <c r="M28" i="55"/>
  <c r="P5" i="55"/>
  <c r="Q5" i="55" s="1"/>
  <c r="S5" i="55" s="1"/>
  <c r="P11" i="55"/>
  <c r="Q11" i="55" s="1"/>
  <c r="S11" i="55" s="1"/>
  <c r="T11" i="55" s="1"/>
  <c r="P15" i="55"/>
  <c r="Q15" i="55" s="1"/>
  <c r="S15" i="55" s="1"/>
  <c r="P19" i="55"/>
  <c r="Q19" i="55" s="1"/>
  <c r="S19" i="55" s="1"/>
  <c r="T19" i="55" s="1"/>
  <c r="P23" i="55"/>
  <c r="Q23" i="55" s="1"/>
  <c r="S23" i="55" s="1"/>
  <c r="P27" i="55"/>
  <c r="Q27" i="55" s="1"/>
  <c r="S27" i="55" s="1"/>
  <c r="P6" i="55"/>
  <c r="Q6" i="55" s="1"/>
  <c r="S6" i="55" s="1"/>
  <c r="T6" i="55" s="1"/>
  <c r="P8" i="55"/>
  <c r="Q8" i="55" s="1"/>
  <c r="S8" i="55" s="1"/>
  <c r="P12" i="55"/>
  <c r="Q12" i="55" s="1"/>
  <c r="S12" i="55" s="1"/>
  <c r="U12" i="55" s="1"/>
  <c r="P16" i="55"/>
  <c r="Q16" i="55" s="1"/>
  <c r="S16" i="55" s="1"/>
  <c r="T16" i="55" s="1"/>
  <c r="P20" i="55"/>
  <c r="Q20" i="55" s="1"/>
  <c r="S20" i="55" s="1"/>
  <c r="P24" i="55"/>
  <c r="Q24" i="55" s="1"/>
  <c r="S24" i="55" s="1"/>
  <c r="T33" i="55"/>
  <c r="U33" i="55"/>
  <c r="S39" i="55"/>
  <c r="S43" i="55"/>
  <c r="U43" i="55" s="1"/>
  <c r="S47" i="55"/>
  <c r="S51" i="55"/>
  <c r="S65" i="55"/>
  <c r="S69" i="55"/>
  <c r="S73" i="55"/>
  <c r="S77" i="55"/>
  <c r="S81" i="55"/>
  <c r="S36" i="55"/>
  <c r="S40" i="55"/>
  <c r="S48" i="55"/>
  <c r="S52" i="55"/>
  <c r="T60" i="55"/>
  <c r="U60" i="55"/>
  <c r="S62" i="55"/>
  <c r="S66" i="55"/>
  <c r="S70" i="55"/>
  <c r="S74" i="55"/>
  <c r="S78" i="55"/>
  <c r="S37" i="55"/>
  <c r="S41" i="55"/>
  <c r="S49" i="55"/>
  <c r="S53" i="55"/>
  <c r="S63" i="55"/>
  <c r="S67" i="55"/>
  <c r="S71" i="55"/>
  <c r="S75" i="55"/>
  <c r="S79" i="55"/>
  <c r="S35" i="55"/>
  <c r="S38" i="55"/>
  <c r="S42" i="55"/>
  <c r="S50" i="55"/>
  <c r="S54" i="55"/>
  <c r="S64" i="55"/>
  <c r="S68" i="55"/>
  <c r="S72" i="55"/>
  <c r="S76" i="55"/>
  <c r="S80" i="55"/>
  <c r="S31" i="55"/>
  <c r="S44" i="55"/>
  <c r="S58" i="55"/>
  <c r="P4" i="55"/>
  <c r="Q4" i="55" s="1"/>
  <c r="S4" i="55" s="1"/>
  <c r="U21" i="55" l="1"/>
  <c r="T14" i="55"/>
  <c r="U11" i="55"/>
  <c r="U16" i="55"/>
  <c r="U19" i="55"/>
  <c r="T9" i="55"/>
  <c r="P28" i="55"/>
  <c r="Q28" i="55" s="1"/>
  <c r="S28" i="55" s="1"/>
  <c r="T28" i="55" s="1"/>
  <c r="T17" i="55"/>
  <c r="T12" i="55"/>
  <c r="U81" i="55"/>
  <c r="U6" i="55"/>
  <c r="U38" i="55"/>
  <c r="T38" i="55"/>
  <c r="U66" i="55"/>
  <c r="T66" i="55"/>
  <c r="U48" i="55"/>
  <c r="T48" i="55"/>
  <c r="U36" i="55"/>
  <c r="T36" i="55"/>
  <c r="U44" i="55"/>
  <c r="T44" i="55"/>
  <c r="U71" i="55"/>
  <c r="T71" i="55"/>
  <c r="U63" i="55"/>
  <c r="T63" i="55"/>
  <c r="U41" i="55"/>
  <c r="T41" i="55"/>
  <c r="U4" i="55"/>
  <c r="T4" i="55"/>
  <c r="U31" i="55"/>
  <c r="T31" i="55"/>
  <c r="U68" i="55"/>
  <c r="T68" i="55"/>
  <c r="U70" i="55"/>
  <c r="T70" i="55"/>
  <c r="U73" i="55"/>
  <c r="T73" i="55"/>
  <c r="U65" i="55"/>
  <c r="T65" i="55"/>
  <c r="U58" i="55"/>
  <c r="T58" i="55"/>
  <c r="U75" i="55"/>
  <c r="T75" i="55"/>
  <c r="U39" i="55"/>
  <c r="T39" i="55"/>
  <c r="U82" i="55" l="1"/>
  <c r="U28" i="55"/>
  <c r="U55" i="55"/>
  <c r="O87" i="4" l="1"/>
  <c r="O88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65" i="4"/>
  <c r="L66" i="4" l="1"/>
  <c r="M66" i="4"/>
  <c r="N66" i="4"/>
  <c r="L67" i="4"/>
  <c r="M67" i="4"/>
  <c r="N67" i="4"/>
  <c r="L68" i="4"/>
  <c r="M68" i="4"/>
  <c r="N68" i="4"/>
  <c r="L69" i="4"/>
  <c r="M69" i="4"/>
  <c r="N69" i="4"/>
  <c r="L70" i="4"/>
  <c r="M70" i="4"/>
  <c r="N70" i="4"/>
  <c r="L71" i="4"/>
  <c r="M71" i="4"/>
  <c r="N71" i="4"/>
  <c r="L72" i="4"/>
  <c r="M72" i="4"/>
  <c r="N72" i="4"/>
  <c r="L73" i="4"/>
  <c r="M73" i="4"/>
  <c r="N73" i="4"/>
  <c r="L74" i="4"/>
  <c r="M74" i="4"/>
  <c r="N74" i="4"/>
  <c r="L75" i="4"/>
  <c r="M75" i="4"/>
  <c r="N75" i="4"/>
  <c r="L76" i="4"/>
  <c r="M76" i="4"/>
  <c r="N76" i="4"/>
  <c r="L77" i="4"/>
  <c r="M77" i="4"/>
  <c r="N77" i="4"/>
  <c r="L78" i="4"/>
  <c r="M78" i="4"/>
  <c r="N78" i="4"/>
  <c r="L79" i="4"/>
  <c r="M79" i="4"/>
  <c r="N79" i="4"/>
  <c r="L80" i="4"/>
  <c r="M80" i="4"/>
  <c r="N80" i="4"/>
  <c r="L81" i="4"/>
  <c r="M81" i="4"/>
  <c r="N81" i="4"/>
  <c r="L82" i="4"/>
  <c r="M82" i="4"/>
  <c r="N82" i="4"/>
  <c r="L83" i="4"/>
  <c r="M83" i="4"/>
  <c r="N83" i="4"/>
  <c r="L84" i="4"/>
  <c r="M84" i="4"/>
  <c r="N84" i="4"/>
  <c r="L85" i="4"/>
  <c r="M85" i="4"/>
  <c r="N85" i="4"/>
  <c r="L86" i="4"/>
  <c r="M86" i="4"/>
  <c r="N86" i="4"/>
  <c r="L87" i="4"/>
  <c r="M87" i="4"/>
  <c r="N87" i="4"/>
  <c r="L88" i="4"/>
  <c r="M88" i="4"/>
  <c r="N88" i="4"/>
  <c r="M65" i="4"/>
  <c r="N65" i="4"/>
  <c r="K66" i="4" l="1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65" i="4"/>
  <c r="L65" i="4"/>
  <c r="J66" i="4" l="1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65" i="4"/>
  <c r="H65" i="4"/>
  <c r="I65" i="4"/>
  <c r="J65" i="4"/>
  <c r="K28" i="4" l="1"/>
  <c r="L28" i="4"/>
  <c r="M28" i="4"/>
  <c r="N28" i="4"/>
  <c r="O28" i="4"/>
  <c r="M59" i="4"/>
  <c r="P15" i="4"/>
  <c r="Q15" i="4" s="1"/>
  <c r="S15" i="4" s="1"/>
  <c r="P16" i="4"/>
  <c r="Q16" i="4" s="1"/>
  <c r="S16" i="4" s="1"/>
  <c r="P17" i="4"/>
  <c r="Q17" i="4" s="1"/>
  <c r="S17" i="4" s="1"/>
  <c r="P18" i="4"/>
  <c r="Q18" i="4" s="1"/>
  <c r="S18" i="4" s="1"/>
  <c r="P19" i="4"/>
  <c r="Q19" i="4" s="1"/>
  <c r="S19" i="4" s="1"/>
  <c r="P20" i="4"/>
  <c r="Q20" i="4" s="1"/>
  <c r="S20" i="4" s="1"/>
  <c r="P21" i="4"/>
  <c r="Q21" i="4" s="1"/>
  <c r="S21" i="4" s="1"/>
  <c r="P11" i="4"/>
  <c r="Q11" i="4" s="1"/>
  <c r="S11" i="4" s="1"/>
  <c r="P12" i="4"/>
  <c r="Q12" i="4" s="1"/>
  <c r="S12" i="4" s="1"/>
  <c r="P13" i="4"/>
  <c r="Q13" i="4" s="1"/>
  <c r="S13" i="4" s="1"/>
  <c r="P14" i="4"/>
  <c r="P6" i="4"/>
  <c r="Q6" i="4" s="1"/>
  <c r="S6" i="4" s="1"/>
  <c r="P8" i="4"/>
  <c r="Q8" i="4" s="1"/>
  <c r="S8" i="4" s="1"/>
  <c r="P9" i="4"/>
  <c r="Q9" i="4" s="1"/>
  <c r="S9" i="4" s="1"/>
  <c r="P10" i="4"/>
  <c r="Q10" i="4" s="1"/>
  <c r="S10" i="4" s="1"/>
  <c r="P22" i="4"/>
  <c r="Q22" i="4" s="1"/>
  <c r="S22" i="4" s="1"/>
  <c r="P5" i="4"/>
  <c r="Q5" i="4" s="1"/>
  <c r="S5" i="4" s="1"/>
  <c r="P4" i="4"/>
  <c r="Q4" i="4" s="1"/>
  <c r="S4" i="4" s="1"/>
  <c r="Q14" i="4"/>
  <c r="S14" i="4" s="1"/>
  <c r="E83" i="4"/>
  <c r="F83" i="4"/>
  <c r="E84" i="4"/>
  <c r="F84" i="4"/>
  <c r="E85" i="4"/>
  <c r="F85" i="4"/>
  <c r="P23" i="4"/>
  <c r="Q23" i="4" s="1"/>
  <c r="S23" i="4" s="1"/>
  <c r="P24" i="4"/>
  <c r="Q24" i="4" s="1"/>
  <c r="S24" i="4" s="1"/>
  <c r="P25" i="4"/>
  <c r="Q25" i="4" s="1"/>
  <c r="S25" i="4" s="1"/>
  <c r="Q7" i="4"/>
  <c r="S7" i="4" s="1"/>
  <c r="P26" i="4"/>
  <c r="Q26" i="4" s="1"/>
  <c r="S26" i="4" s="1"/>
  <c r="P27" i="4"/>
  <c r="Q27" i="4" s="1"/>
  <c r="S27" i="4" s="1"/>
  <c r="Q36" i="4"/>
  <c r="S36" i="4" s="1"/>
  <c r="Q39" i="4"/>
  <c r="S39" i="4" s="1"/>
  <c r="E66" i="4"/>
  <c r="F66" i="4"/>
  <c r="E68" i="4"/>
  <c r="F68" i="4"/>
  <c r="Q42" i="4"/>
  <c r="S42" i="4" s="1"/>
  <c r="E69" i="4"/>
  <c r="F69" i="4"/>
  <c r="E71" i="4"/>
  <c r="F71" i="4"/>
  <c r="E74" i="4"/>
  <c r="F74" i="4"/>
  <c r="E76" i="4"/>
  <c r="F76" i="4"/>
  <c r="E79" i="4"/>
  <c r="F79" i="4"/>
  <c r="E81" i="4"/>
  <c r="F81" i="4"/>
  <c r="E86" i="4"/>
  <c r="F86" i="4"/>
  <c r="E87" i="4"/>
  <c r="F87" i="4"/>
  <c r="E88" i="4"/>
  <c r="F88" i="4"/>
  <c r="C88" i="4"/>
  <c r="E65" i="4"/>
  <c r="F65" i="4"/>
  <c r="C65" i="4"/>
  <c r="Q40" i="4"/>
  <c r="S40" i="4" s="1"/>
  <c r="E67" i="4"/>
  <c r="F67" i="4"/>
  <c r="C67" i="4"/>
  <c r="E70" i="4"/>
  <c r="F70" i="4"/>
  <c r="C70" i="4"/>
  <c r="Q45" i="4"/>
  <c r="S45" i="4" s="1"/>
  <c r="E72" i="4"/>
  <c r="C72" i="4"/>
  <c r="E73" i="4"/>
  <c r="F73" i="4"/>
  <c r="C73" i="4"/>
  <c r="Q48" i="4"/>
  <c r="S48" i="4" s="1"/>
  <c r="E75" i="4"/>
  <c r="F75" i="4"/>
  <c r="C75" i="4"/>
  <c r="E77" i="4"/>
  <c r="F77" i="4"/>
  <c r="C77" i="4"/>
  <c r="C78" i="4"/>
  <c r="C80" i="4"/>
  <c r="U80" i="4" s="1"/>
  <c r="E82" i="4"/>
  <c r="F82" i="4"/>
  <c r="C82" i="4"/>
  <c r="E78" i="4"/>
  <c r="E80" i="4"/>
  <c r="F78" i="4"/>
  <c r="F80" i="4"/>
  <c r="G89" i="4"/>
  <c r="H89" i="4"/>
  <c r="I89" i="4"/>
  <c r="J89" i="4"/>
  <c r="K89" i="4"/>
  <c r="L89" i="4"/>
  <c r="M89" i="4"/>
  <c r="N89" i="4"/>
  <c r="O89" i="4"/>
  <c r="Q37" i="4"/>
  <c r="S37" i="4" s="1"/>
  <c r="E59" i="4"/>
  <c r="F59" i="4"/>
  <c r="G59" i="4"/>
  <c r="H59" i="4"/>
  <c r="I59" i="4"/>
  <c r="J59" i="4"/>
  <c r="K59" i="4"/>
  <c r="L59" i="4"/>
  <c r="N59" i="4"/>
  <c r="O59" i="4"/>
  <c r="R59" i="4"/>
  <c r="C59" i="4"/>
  <c r="R28" i="4"/>
  <c r="C28" i="4"/>
  <c r="P70" i="4" l="1"/>
  <c r="Q70" i="4" s="1"/>
  <c r="S70" i="4" s="1"/>
  <c r="T70" i="4" s="1"/>
  <c r="P78" i="4"/>
  <c r="Q78" i="4" s="1"/>
  <c r="S78" i="4" s="1"/>
  <c r="T78" i="4" s="1"/>
  <c r="U78" i="4"/>
  <c r="R89" i="4"/>
  <c r="T48" i="4"/>
  <c r="U48" i="4"/>
  <c r="C89" i="4"/>
  <c r="U40" i="4"/>
  <c r="T40" i="4"/>
  <c r="P75" i="4"/>
  <c r="Q75" i="4" s="1"/>
  <c r="S75" i="4" s="1"/>
  <c r="T75" i="4" s="1"/>
  <c r="P72" i="4"/>
  <c r="Q72" i="4" s="1"/>
  <c r="S72" i="4" s="1"/>
  <c r="T72" i="4" s="1"/>
  <c r="P67" i="4"/>
  <c r="Q67" i="4" s="1"/>
  <c r="S67" i="4" s="1"/>
  <c r="T67" i="4" s="1"/>
  <c r="P69" i="4"/>
  <c r="Q69" i="4" s="1"/>
  <c r="S69" i="4" s="1"/>
  <c r="U9" i="4"/>
  <c r="T9" i="4"/>
  <c r="U16" i="4"/>
  <c r="T16" i="4"/>
  <c r="P28" i="4"/>
  <c r="E89" i="4"/>
  <c r="F89" i="4"/>
  <c r="P66" i="4"/>
  <c r="Q66" i="4" s="1"/>
  <c r="S66" i="4" s="1"/>
  <c r="T37" i="4"/>
  <c r="U37" i="4"/>
  <c r="T11" i="4"/>
  <c r="U11" i="4"/>
  <c r="T4" i="4"/>
  <c r="U4" i="4"/>
  <c r="T6" i="4"/>
  <c r="U6" i="4"/>
  <c r="T14" i="4"/>
  <c r="U14" i="4"/>
  <c r="U17" i="4"/>
  <c r="T17" i="4"/>
  <c r="U42" i="4"/>
  <c r="T42" i="4"/>
  <c r="T21" i="4"/>
  <c r="U21" i="4"/>
  <c r="U45" i="4"/>
  <c r="T45" i="4"/>
  <c r="U12" i="4"/>
  <c r="T12" i="4"/>
  <c r="T19" i="4"/>
  <c r="U19" i="4"/>
  <c r="Q28" i="4" l="1"/>
  <c r="S28" i="4" s="1"/>
  <c r="T28" i="4" s="1"/>
  <c r="Q51" i="4"/>
  <c r="S51" i="4" s="1"/>
  <c r="Q43" i="4"/>
  <c r="S43" i="4" s="1"/>
  <c r="U67" i="4"/>
  <c r="U70" i="4"/>
  <c r="U72" i="4"/>
  <c r="U75" i="4"/>
  <c r="U28" i="4"/>
  <c r="P81" i="4" l="1"/>
  <c r="Q81" i="4" s="1"/>
  <c r="S81" i="4" s="1"/>
  <c r="P73" i="4"/>
  <c r="Q73" i="4" s="1"/>
  <c r="S73" i="4" s="1"/>
  <c r="U43" i="4"/>
  <c r="T43" i="4"/>
  <c r="Q54" i="4" l="1"/>
  <c r="S54" i="4" s="1"/>
  <c r="T73" i="4"/>
  <c r="U73" i="4"/>
  <c r="Q46" i="4"/>
  <c r="S46" i="4" s="1"/>
  <c r="P76" i="4" l="1"/>
  <c r="Q76" i="4" s="1"/>
  <c r="S76" i="4" s="1"/>
  <c r="P84" i="4"/>
  <c r="Q84" i="4" s="1"/>
  <c r="S84" i="4" s="1"/>
  <c r="Q57" i="4" l="1"/>
  <c r="S57" i="4" s="1"/>
  <c r="P87" i="4"/>
  <c r="Q87" i="4" s="1"/>
  <c r="S87" i="4" s="1"/>
  <c r="Q49" i="4"/>
  <c r="S49" i="4" s="1"/>
  <c r="P79" i="4" l="1"/>
  <c r="Q79" i="4" s="1"/>
  <c r="S79" i="4" s="1"/>
  <c r="Q52" i="4" l="1"/>
  <c r="S52" i="4" s="1"/>
  <c r="P82" i="4" l="1"/>
  <c r="Q82" i="4" s="1"/>
  <c r="S82" i="4" s="1"/>
  <c r="U52" i="4"/>
  <c r="T52" i="4"/>
  <c r="T82" i="4" l="1"/>
  <c r="U82" i="4"/>
  <c r="Q55" i="4"/>
  <c r="S55" i="4" s="1"/>
  <c r="P85" i="4" l="1"/>
  <c r="Q85" i="4" s="1"/>
  <c r="S85" i="4" s="1"/>
  <c r="Q58" i="4" l="1"/>
  <c r="S58" i="4" s="1"/>
  <c r="P88" i="4"/>
  <c r="Q88" i="4" s="1"/>
  <c r="S88" i="4" s="1"/>
  <c r="Q41" i="4" l="1"/>
  <c r="S41" i="4" s="1"/>
  <c r="Q53" i="4"/>
  <c r="S53" i="4" s="1"/>
  <c r="Q38" i="4"/>
  <c r="S38" i="4" s="1"/>
  <c r="Q47" i="4"/>
  <c r="S47" i="4" s="1"/>
  <c r="D59" i="4"/>
  <c r="P59" i="4" s="1"/>
  <c r="Q35" i="4"/>
  <c r="S35" i="4" s="1"/>
  <c r="Q44" i="4"/>
  <c r="S44" i="4" s="1"/>
  <c r="Q56" i="4"/>
  <c r="S56" i="4" s="1"/>
  <c r="Q50" i="4"/>
  <c r="S50" i="4" s="1"/>
  <c r="P65" i="4"/>
  <c r="Q65" i="4" s="1"/>
  <c r="S65" i="4" s="1"/>
  <c r="P68" i="4"/>
  <c r="Q68" i="4" s="1"/>
  <c r="S68" i="4" s="1"/>
  <c r="P71" i="4"/>
  <c r="Q71" i="4" s="1"/>
  <c r="S71" i="4" s="1"/>
  <c r="P74" i="4"/>
  <c r="Q74" i="4" s="1"/>
  <c r="S74" i="4" s="1"/>
  <c r="P77" i="4"/>
  <c r="Q77" i="4" s="1"/>
  <c r="S77" i="4" s="1"/>
  <c r="P80" i="4"/>
  <c r="Q80" i="4" s="1"/>
  <c r="S80" i="4" s="1"/>
  <c r="T80" i="4" s="1"/>
  <c r="P83" i="4"/>
  <c r="Q83" i="4" s="1"/>
  <c r="S83" i="4" s="1"/>
  <c r="P86" i="4"/>
  <c r="Q86" i="4" s="1"/>
  <c r="S86" i="4" s="1"/>
  <c r="Q59" i="4" l="1"/>
  <c r="S59" i="4" s="1"/>
  <c r="T59" i="4" s="1"/>
  <c r="U50" i="4"/>
  <c r="T50" i="4"/>
  <c r="T35" i="4"/>
  <c r="U35" i="4"/>
  <c r="T47" i="4"/>
  <c r="U47" i="4"/>
  <c r="T77" i="4"/>
  <c r="U77" i="4"/>
  <c r="U65" i="4"/>
  <c r="T65" i="4"/>
  <c r="D89" i="4"/>
  <c r="P89" i="4" s="1"/>
  <c r="Q89" i="4" s="1"/>
  <c r="S89" i="4" s="1"/>
  <c r="T89" i="4" s="1"/>
  <c r="U59" i="4" l="1"/>
  <c r="U89" i="4"/>
</calcChain>
</file>

<file path=xl/sharedStrings.xml><?xml version="1.0" encoding="utf-8"?>
<sst xmlns="http://schemas.openxmlformats.org/spreadsheetml/2006/main" count="1899" uniqueCount="257">
  <si>
    <t>Kalaliik</t>
  </si>
  <si>
    <t>Püügivahend</t>
  </si>
  <si>
    <t>Kokku kg</t>
  </si>
  <si>
    <t>KOKKU</t>
  </si>
  <si>
    <t>Koger</t>
  </si>
  <si>
    <t>Latikas</t>
  </si>
  <si>
    <t>Luts</t>
  </si>
  <si>
    <t>Peipsi siig</t>
  </si>
  <si>
    <t xml:space="preserve">Koostaja: </t>
  </si>
  <si>
    <t>EESTI</t>
  </si>
  <si>
    <t>Kala liik</t>
  </si>
  <si>
    <t>Виды рыб</t>
  </si>
  <si>
    <t>Kvoot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</si>
  <si>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</si>
  <si>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</si>
  <si>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</si>
  <si>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</si>
  <si>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</si>
  <si>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</si>
  <si>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</si>
  <si>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</si>
  <si>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</si>
  <si>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</si>
  <si>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</si>
  <si>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</si>
  <si>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kokku(kg)</t>
  </si>
  <si>
    <t>kokku(t)</t>
  </si>
  <si>
    <t>Kokku</t>
  </si>
  <si>
    <t>% kvoodist</t>
  </si>
  <si>
    <t xml:space="preserve">Veel püüda </t>
  </si>
  <si>
    <t>Окунь</t>
  </si>
  <si>
    <t>Угорь</t>
  </si>
  <si>
    <t>Уклейка</t>
  </si>
  <si>
    <t>Щука</t>
  </si>
  <si>
    <t>Karpkala</t>
  </si>
  <si>
    <t>Kарп</t>
  </si>
  <si>
    <t>Kiisk</t>
  </si>
  <si>
    <t>Eрш</t>
  </si>
  <si>
    <t>Kарась</t>
  </si>
  <si>
    <t>Судак</t>
  </si>
  <si>
    <t>Лещ</t>
  </si>
  <si>
    <t>Linask</t>
  </si>
  <si>
    <t>Линь</t>
  </si>
  <si>
    <t>Налим</t>
  </si>
  <si>
    <t>Nurg</t>
  </si>
  <si>
    <t>Густера</t>
  </si>
  <si>
    <t>Сиг</t>
  </si>
  <si>
    <t>Peipsi tint</t>
  </si>
  <si>
    <t>Снеток</t>
  </si>
  <si>
    <t>Roosärg</t>
  </si>
  <si>
    <t>Kрасноперка</t>
  </si>
  <si>
    <t>Rääbis</t>
  </si>
  <si>
    <t>Ряпушка</t>
  </si>
  <si>
    <t>Säinas</t>
  </si>
  <si>
    <t>Язь</t>
  </si>
  <si>
    <t>Плотва</t>
  </si>
  <si>
    <t>Vimb</t>
  </si>
  <si>
    <t>Рыбец (сырть)</t>
  </si>
  <si>
    <t>Tõugjas</t>
  </si>
  <si>
    <t>Жерех</t>
  </si>
  <si>
    <t>Muud</t>
  </si>
  <si>
    <t>Прочие</t>
  </si>
  <si>
    <t>Итого</t>
  </si>
  <si>
    <t>VENEMAA</t>
  </si>
  <si>
    <t>kala</t>
  </si>
  <si>
    <t>Kvoot kajastatud muude kalaliikide all</t>
  </si>
  <si>
    <t>andmed puuduvad</t>
  </si>
  <si>
    <t xml:space="preserve"> Lämmijärv</t>
  </si>
  <si>
    <t xml:space="preserve"> Peipsi järv</t>
  </si>
  <si>
    <t xml:space="preserve"> Pihkva järv</t>
  </si>
  <si>
    <t>Kõik kokku kg</t>
  </si>
  <si>
    <t>Jaan</t>
  </si>
  <si>
    <t>Jaanuar</t>
  </si>
  <si>
    <t>Teadus-püük</t>
  </si>
  <si>
    <t>Ahven</t>
  </si>
  <si>
    <t>Haug</t>
  </si>
  <si>
    <t>Koha</t>
  </si>
  <si>
    <t>Särg</t>
  </si>
  <si>
    <t>Ahven kokku</t>
  </si>
  <si>
    <t>Haug kokku</t>
  </si>
  <si>
    <t>Koha kokku</t>
  </si>
  <si>
    <t xml:space="preserve"> Lämmi-järv</t>
  </si>
  <si>
    <t>Angerjas</t>
  </si>
  <si>
    <t>Viidikas</t>
  </si>
  <si>
    <t>Allikas:</t>
  </si>
  <si>
    <t>Vene Föderatsiooni FPV Sevzaprõbvod</t>
  </si>
  <si>
    <t>*</t>
  </si>
  <si>
    <t>Märkus</t>
  </si>
  <si>
    <t>Hõbekoger</t>
  </si>
  <si>
    <t>Серебряный карась</t>
  </si>
  <si>
    <t>Turb</t>
  </si>
  <si>
    <t>Голавль</t>
  </si>
  <si>
    <t>Märkus:</t>
  </si>
  <si>
    <t>Teib</t>
  </si>
  <si>
    <t>Eлец</t>
  </si>
  <si>
    <t>Koger kokku</t>
  </si>
  <si>
    <t>Alajõe</t>
  </si>
  <si>
    <t>Rannapungerja</t>
  </si>
  <si>
    <t>Remniku</t>
  </si>
  <si>
    <t>Vasknarva</t>
  </si>
  <si>
    <t>Beresje</t>
  </si>
  <si>
    <t>Kuru</t>
  </si>
  <si>
    <t>Meerapalu</t>
  </si>
  <si>
    <t>Kaidi Kaljula</t>
  </si>
  <si>
    <t>Teadus-püük*</t>
  </si>
  <si>
    <t xml:space="preserve"> Lämmijärv
kokku</t>
  </si>
  <si>
    <t xml:space="preserve"> Peipsi järv
kokku</t>
  </si>
  <si>
    <t xml:space="preserve"> Pihkva järv
kokku</t>
  </si>
  <si>
    <t>Pihkva järv</t>
  </si>
  <si>
    <t>Peipsi ja Lämmijärv</t>
  </si>
  <si>
    <t>OKAS-e eelteadete andmed</t>
  </si>
  <si>
    <t>Kokkuost+üleandmine</t>
  </si>
  <si>
    <t>Püügivõimalus sihtliigi püügiks puudub,kuid kaaspüük ei tohi ületada Vene Föderatsiooni ja Eesti Vabariigi vahelistel läbirääkimistel kokkulepitud kogust</t>
  </si>
  <si>
    <t>Allikas :TÜ Eesti Mereinstituut</t>
  </si>
  <si>
    <t>Sadam (lossimine)</t>
  </si>
  <si>
    <t>Kallaste Sadam (Tartu mk)</t>
  </si>
  <si>
    <t>Kasepää Tartu</t>
  </si>
  <si>
    <t>Kolkja Sadam</t>
  </si>
  <si>
    <t>Lohusuu Sadam</t>
  </si>
  <si>
    <t>Omedu Kalasadam</t>
  </si>
  <si>
    <t>Pusi Väikesadam</t>
  </si>
  <si>
    <t>Raja Väikesadam</t>
  </si>
  <si>
    <t>Räpina Sadam</t>
  </si>
  <si>
    <t>Vilusi</t>
  </si>
  <si>
    <t>Kalmaküla Sadam</t>
  </si>
  <si>
    <t>Mehikoorma Sadam</t>
  </si>
  <si>
    <t>Piirissaare Latika</t>
  </si>
  <si>
    <t>Saarepera Sadam</t>
  </si>
  <si>
    <t>Varnja Sadam</t>
  </si>
  <si>
    <t>Kogusumma</t>
  </si>
  <si>
    <t>Tähtsamate kalaliikide püük Peipsi, Pihkva ja Lämmijärvest jaanuaris kalapüügi eelteadete alusel</t>
  </si>
  <si>
    <t>Kuupäev</t>
  </si>
  <si>
    <t>Allikas :</t>
  </si>
  <si>
    <t>Objekti kontrollimise andmekogu süsteem (OKAS)</t>
  </si>
  <si>
    <t>Alajõe kokku</t>
  </si>
  <si>
    <t>Beresje kokku</t>
  </si>
  <si>
    <t>Kallaste Sadam (Tartu mk) kokku</t>
  </si>
  <si>
    <t>Kalmaküla Sadam kokku</t>
  </si>
  <si>
    <t>Kasepää Tartu kokku</t>
  </si>
  <si>
    <t>Kolkja Sadam kokku</t>
  </si>
  <si>
    <t>Kuru kokku</t>
  </si>
  <si>
    <t>Lohusuu Sadam kokku</t>
  </si>
  <si>
    <t>Meerapalu kokku</t>
  </si>
  <si>
    <t>Mehikoorma Sadam kokku</t>
  </si>
  <si>
    <t>Omedu Kalasadam kokku</t>
  </si>
  <si>
    <t>Piirissaare Latika kokku</t>
  </si>
  <si>
    <t>Pusi Väikesadam kokku</t>
  </si>
  <si>
    <t>Raja Väikesadam kokku</t>
  </si>
  <si>
    <t>Rannapungerja kokku</t>
  </si>
  <si>
    <t>Remniku kokku</t>
  </si>
  <si>
    <t>Räpina Sadam kokku</t>
  </si>
  <si>
    <t>Saarepera Sadam kokku</t>
  </si>
  <si>
    <t>Varnja Sadam kokku</t>
  </si>
  <si>
    <t>Vasknarva kokku</t>
  </si>
  <si>
    <t>Vilusi kokku</t>
  </si>
  <si>
    <t>Latikas kokku</t>
  </si>
  <si>
    <t>Luts kokku</t>
  </si>
  <si>
    <t>Särg kokku</t>
  </si>
  <si>
    <t>Mõrd mõrrajadas</t>
  </si>
  <si>
    <t>Nakke- või raamvõrk, avavee</t>
  </si>
  <si>
    <t>Kalapüügi- ja turukorralduse osakond</t>
  </si>
  <si>
    <t>Üldkokkuvõte</t>
  </si>
  <si>
    <t>Nõunik</t>
  </si>
  <si>
    <t>Põllumajandus- ja Toiduamet</t>
  </si>
  <si>
    <t>Kallaste Paadisadam</t>
  </si>
  <si>
    <t>Kallaste Rannasadam</t>
  </si>
  <si>
    <t>Karjamaa</t>
  </si>
  <si>
    <t>Katase</t>
  </si>
  <si>
    <t>Lüübnitsa</t>
  </si>
  <si>
    <t>Mihkli Sadam</t>
  </si>
  <si>
    <t>Sassukvere Sadam</t>
  </si>
  <si>
    <t>Uusküla Alajõe</t>
  </si>
  <si>
    <t>Kallaste Paadisadam kokku</t>
  </si>
  <si>
    <t>Kallaste Rannasadam kokku</t>
  </si>
  <si>
    <t>Karjamaa kokku</t>
  </si>
  <si>
    <t>Katase kokku</t>
  </si>
  <si>
    <t>Lüübnitsa kokku</t>
  </si>
  <si>
    <t>Mihkli Sadam kokku</t>
  </si>
  <si>
    <t>Sassukvere Sadam kokku</t>
  </si>
  <si>
    <t>Uusküla Alajõe kokku</t>
  </si>
  <si>
    <t>Nurg kokku</t>
  </si>
  <si>
    <t>Peipsi siig kokku</t>
  </si>
  <si>
    <t>Veebr</t>
  </si>
  <si>
    <t>Veebruar</t>
  </si>
  <si>
    <t>Piirissaare Sadam</t>
  </si>
  <si>
    <t>Piirissaare Sadam kokku</t>
  </si>
  <si>
    <t>Tähtsamate kalaliikide püük Peipsi, Pihkva ja Lämmijärvest veebruaris kalapüügi eelteadete alusel</t>
  </si>
  <si>
    <t>Venemaa kalurite püügid 2021. aastal</t>
  </si>
  <si>
    <t>Nakke- või raamvõrk, kalda</t>
  </si>
  <si>
    <t>Säinas kokku</t>
  </si>
  <si>
    <t>Märts</t>
  </si>
  <si>
    <t>Kavastu</t>
  </si>
  <si>
    <t>Kodavere</t>
  </si>
  <si>
    <t>Laaksaare Sadam</t>
  </si>
  <si>
    <t>Nina</t>
  </si>
  <si>
    <t>Rootsiküla Alatskivi</t>
  </si>
  <si>
    <t>Võõpsu Sadam</t>
  </si>
  <si>
    <t>Kavastu kokku</t>
  </si>
  <si>
    <t>Kodavere kokku</t>
  </si>
  <si>
    <t>Laaksaare Sadam kokku</t>
  </si>
  <si>
    <t>Nina kokku</t>
  </si>
  <si>
    <t>Rootsiküla Alatskivi kokku</t>
  </si>
  <si>
    <t>Võõpsu Sadam kokku</t>
  </si>
  <si>
    <t>Tähtsamate kalaliikide püük Peipsi, Pihkva ja Lämmijärvest märtsis kalapüügi eelteadete alusel</t>
  </si>
  <si>
    <t>Keskkonnaamet</t>
  </si>
  <si>
    <t>Tindimõrd</t>
  </si>
  <si>
    <t>Ääre- või avaveemõrd</t>
  </si>
  <si>
    <t>Apr</t>
  </si>
  <si>
    <t>Angerjas kokku</t>
  </si>
  <si>
    <t>Kiisk kokku</t>
  </si>
  <si>
    <t>Peipsi tint kokku</t>
  </si>
  <si>
    <t>Linask kokku</t>
  </si>
  <si>
    <t>Aprill</t>
  </si>
  <si>
    <t>Jõepera</t>
  </si>
  <si>
    <t>Kaldasilla</t>
  </si>
  <si>
    <t>Kastre</t>
  </si>
  <si>
    <t>Omedu Rand</t>
  </si>
  <si>
    <t>Rehemetsa</t>
  </si>
  <si>
    <t>Jõepera kokku</t>
  </si>
  <si>
    <t>Kaldasilla kokku</t>
  </si>
  <si>
    <t>Kastre kokku</t>
  </si>
  <si>
    <t>Omedu Rand kokku</t>
  </si>
  <si>
    <t>Rehemetsa kokku</t>
  </si>
  <si>
    <t>Tähtsamate kalaliikide püük Peipsi, Pihkva ja Lämmijärvest aprillis kalapüügi eelteadete alusel</t>
  </si>
  <si>
    <t>Tint</t>
  </si>
  <si>
    <t>Tähtsamate kalaliikide püük Peipsi, Pihkva ja Lämmijärvest mais kalapüügi eelteadete alusel</t>
  </si>
  <si>
    <t>Kaldanoot</t>
  </si>
  <si>
    <t>Mai</t>
  </si>
  <si>
    <t>Juuni</t>
  </si>
  <si>
    <t>Tähtsamate kalaliikide püük Peipsi, Pihkva ja Lämmijärvest juunis kalapüügi eelteadete alusel</t>
  </si>
  <si>
    <t>Juuli</t>
  </si>
  <si>
    <t>Kastmõrd</t>
  </si>
  <si>
    <t>Püüvõrk</t>
  </si>
  <si>
    <t>Rääbis kokku</t>
  </si>
  <si>
    <t>Alatskivi</t>
  </si>
  <si>
    <t>Alatskivi kokku</t>
  </si>
  <si>
    <t>Tähtsamate kalaliikide püük Peipsi, Pihkva ja Lämmijärvest juulis kalapüügi eelteadete alusel</t>
  </si>
  <si>
    <t>Õngejada</t>
  </si>
  <si>
    <t>Roosärg kokku</t>
  </si>
  <si>
    <t>August</t>
  </si>
  <si>
    <t>Mehikoorma M</t>
  </si>
  <si>
    <t>Mehikoorma M kokku</t>
  </si>
  <si>
    <t>Tähtsamate kalaliikide püük Peipsi, Pihkva ja Lämmijärvest augustis kalapüügi eelteadete alusel</t>
  </si>
  <si>
    <t>Põhjanoot</t>
  </si>
  <si>
    <t>September</t>
  </si>
  <si>
    <t>Mustvee Sadam</t>
  </si>
  <si>
    <t>Tähtsamate kalaliikide püük Peipsi, Pihkva ja Lämmijärvest septembris kalapüügi eelteadete alusel</t>
  </si>
  <si>
    <t>Kalapüük Peipsi, Pihkva  ja Lämmijärvest 2021. aastal seisuga 31.10.2021</t>
  </si>
  <si>
    <t>Kutseliste kalurite poolt püütud kala püügikogused jaanuari - oktoobri osas on kajastatud 9. novembriks 2021. a Põllumajandus- ja Toiduametile esitatud ja Kutselise kalapüügi registrisse sisestatud püügipäevikute lehtede alusel</t>
  </si>
  <si>
    <t>Kutseline kalapüük Peipsi, Pihkva  ja Lämmijärvest 2021. aastal seisuga 31.10.2021</t>
  </si>
  <si>
    <t>Oktoober</t>
  </si>
  <si>
    <t>Kutseliste kalurite poolt püütud kala püügikogused jaanuari - oktoobri osas on kajastatud 9. novembriks  2021. a Põllumajandus- ja Toiduametile esitatud ja Kutselise kalapüügi registrisse sisestatud püügipäevikute lehtede alusel</t>
  </si>
  <si>
    <t>Kutseliste kalurite poolt Peipsi, Pihkva ja Lämmijärvest püütud kala lossimine 2021. aastal seisuga 31.10.2021</t>
  </si>
  <si>
    <t>Mustvee Sadam kokku</t>
  </si>
  <si>
    <t>Tähtsamate kalaliikide püük Peipsi, Pihkva ja Lämmijärvest oktoobris kalapüügi eelteadete alusel</t>
  </si>
  <si>
    <t>Keskkonnainspektsioon</t>
  </si>
  <si>
    <t>Kala teaduspüügi andmed seisuga 31. oktoober 2021.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</si>
</sst>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0"/>
      <name val="Arial"/>
      <charset val="186"/>
    </font>
    <font>
      <sz val="8"/>
      <name val="Arial"/>
      <family val="2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color indexed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89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3" fillId="0" borderId="1" xfId="0" applyFont="1" applyBorder="1"/>
    <xf numFmtId="0" fontId="6" fillId="0" borderId="1" xfId="0" applyFont="1" applyBorder="1" applyAlignment="1">
      <alignment vertical="top" wrapText="1"/>
    </xf>
    <xf numFmtId="0" fontId="1" fillId="0" borderId="1" xfId="0" applyFont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0" borderId="0" xfId="0" applyFont="1" applyFill="1"/>
    <xf numFmtId="0" fontId="4" fillId="4" borderId="1" xfId="0" applyFont="1" applyFill="1" applyBorder="1"/>
    <xf numFmtId="0" fontId="7" fillId="0" borderId="1" xfId="0" applyFont="1" applyFill="1" applyBorder="1"/>
    <xf numFmtId="0" fontId="8" fillId="5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1" fillId="0" borderId="0" xfId="0" applyNumberFormat="1" applyFont="1" applyBorder="1"/>
    <xf numFmtId="1" fontId="4" fillId="0" borderId="1" xfId="0" applyNumberFormat="1" applyFont="1" applyFill="1" applyBorder="1"/>
    <xf numFmtId="1" fontId="4" fillId="2" borderId="1" xfId="0" applyNumberFormat="1" applyFont="1" applyFill="1" applyBorder="1"/>
    <xf numFmtId="0" fontId="4" fillId="8" borderId="1" xfId="0" applyFont="1" applyFill="1" applyBorder="1"/>
    <xf numFmtId="0" fontId="5" fillId="8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wrapText="1"/>
    </xf>
    <xf numFmtId="165" fontId="4" fillId="0" borderId="0" xfId="0" applyNumberFormat="1" applyFont="1" applyBorder="1"/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/>
    <xf numFmtId="0" fontId="10" fillId="9" borderId="1" xfId="0" applyFont="1" applyFill="1" applyBorder="1"/>
    <xf numFmtId="0" fontId="11" fillId="4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2" fillId="0" borderId="0" xfId="0" applyFont="1" applyAlignment="1"/>
    <xf numFmtId="1" fontId="1" fillId="0" borderId="1" xfId="0" applyNumberFormat="1" applyFont="1" applyFill="1" applyBorder="1"/>
    <xf numFmtId="0" fontId="1" fillId="0" borderId="0" xfId="0" applyFont="1" applyAlignment="1">
      <alignment wrapText="1"/>
    </xf>
    <xf numFmtId="0" fontId="13" fillId="0" borderId="0" xfId="0" applyFont="1"/>
    <xf numFmtId="0" fontId="3" fillId="9" borderId="1" xfId="0" applyFont="1" applyFill="1" applyBorder="1"/>
    <xf numFmtId="0" fontId="14" fillId="0" borderId="0" xfId="0" applyFont="1"/>
    <xf numFmtId="165" fontId="14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5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 wrapText="1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18" fillId="0" borderId="0" xfId="0" applyFont="1"/>
    <xf numFmtId="0" fontId="5" fillId="0" borderId="0" xfId="0" applyFont="1"/>
    <xf numFmtId="0" fontId="1" fillId="0" borderId="8" xfId="0" applyFont="1" applyBorder="1"/>
    <xf numFmtId="0" fontId="4" fillId="4" borderId="8" xfId="0" applyFont="1" applyFill="1" applyBorder="1"/>
    <xf numFmtId="165" fontId="4" fillId="3" borderId="8" xfId="0" applyNumberFormat="1" applyFont="1" applyFill="1" applyBorder="1"/>
    <xf numFmtId="164" fontId="4" fillId="0" borderId="8" xfId="0" applyNumberFormat="1" applyFont="1" applyFill="1" applyBorder="1"/>
    <xf numFmtId="0" fontId="1" fillId="0" borderId="0" xfId="0" applyNumberFormat="1" applyFont="1" applyFill="1" applyBorder="1"/>
    <xf numFmtId="0" fontId="1" fillId="0" borderId="1" xfId="0" applyNumberFormat="1" applyFont="1" applyFill="1" applyBorder="1"/>
    <xf numFmtId="165" fontId="13" fillId="3" borderId="1" xfId="0" applyNumberFormat="1" applyFont="1" applyFill="1" applyBorder="1"/>
    <xf numFmtId="0" fontId="1" fillId="0" borderId="6" xfId="0" applyFont="1" applyBorder="1"/>
    <xf numFmtId="0" fontId="12" fillId="0" borderId="0" xfId="0" applyFont="1"/>
    <xf numFmtId="0" fontId="1" fillId="8" borderId="9" xfId="0" applyFont="1" applyFill="1" applyBorder="1" applyAlignment="1">
      <alignment wrapText="1"/>
    </xf>
    <xf numFmtId="0" fontId="1" fillId="0" borderId="0" xfId="1" applyFont="1"/>
    <xf numFmtId="1" fontId="1" fillId="0" borderId="0" xfId="0" applyNumberFormat="1" applyFont="1" applyBorder="1"/>
    <xf numFmtId="1" fontId="12" fillId="2" borderId="4" xfId="0" applyNumberFormat="1" applyFont="1" applyFill="1" applyBorder="1"/>
    <xf numFmtId="1" fontId="12" fillId="2" borderId="5" xfId="0" applyNumberFormat="1" applyFont="1" applyFill="1" applyBorder="1"/>
    <xf numFmtId="1" fontId="12" fillId="6" borderId="1" xfId="0" applyNumberFormat="1" applyFont="1" applyFill="1" applyBorder="1"/>
    <xf numFmtId="164" fontId="4" fillId="6" borderId="1" xfId="0" applyNumberFormat="1" applyFont="1" applyFill="1" applyBorder="1"/>
    <xf numFmtId="1" fontId="19" fillId="2" borderId="1" xfId="0" applyNumberFormat="1" applyFont="1" applyFill="1" applyBorder="1"/>
    <xf numFmtId="1" fontId="19" fillId="0" borderId="1" xfId="0" applyNumberFormat="1" applyFont="1" applyFill="1" applyBorder="1"/>
    <xf numFmtId="0" fontId="20" fillId="0" borderId="0" xfId="1" applyFont="1"/>
    <xf numFmtId="0" fontId="12" fillId="0" borderId="0" xfId="1" applyFont="1"/>
    <xf numFmtId="14" fontId="4" fillId="12" borderId="1" xfId="1" applyNumberFormat="1" applyFont="1" applyFill="1" applyBorder="1"/>
    <xf numFmtId="0" fontId="4" fillId="13" borderId="1" xfId="1" applyFont="1" applyFill="1" applyBorder="1"/>
    <xf numFmtId="0" fontId="5" fillId="13" borderId="1" xfId="1" applyFont="1" applyFill="1" applyBorder="1" applyAlignment="1">
      <alignment vertical="top" wrapText="1"/>
    </xf>
    <xf numFmtId="0" fontId="16" fillId="13" borderId="1" xfId="1" applyFont="1" applyFill="1" applyBorder="1" applyAlignment="1">
      <alignment vertical="top" wrapText="1"/>
    </xf>
    <xf numFmtId="0" fontId="4" fillId="13" borderId="1" xfId="1" applyFont="1" applyFill="1" applyBorder="1" applyAlignment="1">
      <alignment wrapText="1"/>
    </xf>
    <xf numFmtId="0" fontId="1" fillId="0" borderId="1" xfId="1" applyFont="1" applyBorder="1"/>
    <xf numFmtId="0" fontId="7" fillId="0" borderId="1" xfId="1" applyFont="1" applyBorder="1" applyAlignment="1">
      <alignment vertical="top" wrapText="1"/>
    </xf>
    <xf numFmtId="0" fontId="3" fillId="9" borderId="1" xfId="1" applyFont="1" applyFill="1" applyBorder="1"/>
    <xf numFmtId="0" fontId="1" fillId="0" borderId="1" xfId="1" applyNumberFormat="1" applyFont="1" applyFill="1" applyBorder="1"/>
    <xf numFmtId="1" fontId="1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3" borderId="1" xfId="1" applyNumberFormat="1" applyFont="1" applyFill="1" applyBorder="1"/>
    <xf numFmtId="165" fontId="4" fillId="3" borderId="1" xfId="1" applyNumberFormat="1" applyFont="1" applyFill="1" applyBorder="1"/>
    <xf numFmtId="164" fontId="4" fillId="0" borderId="1" xfId="1" applyNumberFormat="1" applyFont="1" applyFill="1" applyBorder="1"/>
    <xf numFmtId="0" fontId="4" fillId="4" borderId="1" xfId="1" applyFont="1" applyFill="1" applyBorder="1"/>
    <xf numFmtId="0" fontId="4" fillId="0" borderId="1" xfId="1" applyFont="1" applyFill="1" applyBorder="1"/>
    <xf numFmtId="165" fontId="12" fillId="3" borderId="1" xfId="1" applyNumberFormat="1" applyFont="1" applyFill="1" applyBorder="1"/>
    <xf numFmtId="0" fontId="7" fillId="0" borderId="1" xfId="1" applyFont="1" applyBorder="1"/>
    <xf numFmtId="0" fontId="7" fillId="5" borderId="1" xfId="1" applyFont="1" applyFill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/>
    <xf numFmtId="0" fontId="1" fillId="0" borderId="8" xfId="1" applyFont="1" applyBorder="1"/>
    <xf numFmtId="0" fontId="5" fillId="0" borderId="0" xfId="1" applyFont="1"/>
    <xf numFmtId="165" fontId="4" fillId="3" borderId="8" xfId="1" applyNumberFormat="1" applyFont="1" applyFill="1" applyBorder="1"/>
    <xf numFmtId="164" fontId="4" fillId="0" borderId="8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4" fillId="2" borderId="1" xfId="1" applyFont="1" applyFill="1" applyBorder="1"/>
    <xf numFmtId="0" fontId="15" fillId="2" borderId="1" xfId="1" applyFont="1" applyFill="1" applyBorder="1" applyAlignment="1">
      <alignment vertical="top" wrapText="1"/>
    </xf>
    <xf numFmtId="1" fontId="1" fillId="2" borderId="1" xfId="1" applyNumberFormat="1" applyFont="1" applyFill="1" applyBorder="1"/>
    <xf numFmtId="0" fontId="4" fillId="15" borderId="1" xfId="1" applyFont="1" applyFill="1" applyBorder="1"/>
    <xf numFmtId="0" fontId="12" fillId="0" borderId="10" xfId="1" applyFont="1" applyFill="1" applyBorder="1"/>
    <xf numFmtId="1" fontId="1" fillId="0" borderId="8" xfId="0" applyNumberFormat="1" applyFont="1" applyFill="1" applyBorder="1"/>
    <xf numFmtId="165" fontId="1" fillId="3" borderId="1" xfId="0" applyNumberFormat="1" applyFont="1" applyFill="1" applyBorder="1"/>
    <xf numFmtId="14" fontId="4" fillId="16" borderId="1" xfId="0" applyNumberFormat="1" applyFont="1" applyFill="1" applyBorder="1"/>
    <xf numFmtId="0" fontId="3" fillId="17" borderId="1" xfId="0" applyFont="1" applyFill="1" applyBorder="1"/>
    <xf numFmtId="0" fontId="12" fillId="0" borderId="0" xfId="0" applyFont="1" applyAlignment="1">
      <alignment horizontal="left" wrapText="1"/>
    </xf>
    <xf numFmtId="0" fontId="1" fillId="18" borderId="1" xfId="0" applyNumberFormat="1" applyFont="1" applyFill="1" applyBorder="1"/>
    <xf numFmtId="0" fontId="1" fillId="9" borderId="1" xfId="0" applyNumberFormat="1" applyFont="1" applyFill="1" applyBorder="1"/>
    <xf numFmtId="0" fontId="3" fillId="0" borderId="9" xfId="0" applyFont="1" applyFill="1" applyBorder="1"/>
    <xf numFmtId="14" fontId="4" fillId="12" borderId="9" xfId="1" applyNumberFormat="1" applyFont="1" applyFill="1" applyBorder="1"/>
    <xf numFmtId="1" fontId="1" fillId="0" borderId="13" xfId="0" applyNumberFormat="1" applyFont="1" applyBorder="1"/>
    <xf numFmtId="0" fontId="1" fillId="8" borderId="9" xfId="0" applyFont="1" applyFill="1" applyBorder="1" applyAlignment="1"/>
    <xf numFmtId="0" fontId="3" fillId="8" borderId="4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/>
    <xf numFmtId="1" fontId="3" fillId="2" borderId="4" xfId="0" applyNumberFormat="1" applyFont="1" applyFill="1" applyBorder="1"/>
    <xf numFmtId="0" fontId="1" fillId="0" borderId="2" xfId="0" applyFont="1" applyBorder="1"/>
    <xf numFmtId="1" fontId="1" fillId="18" borderId="1" xfId="0" applyNumberFormat="1" applyFont="1" applyFill="1" applyBorder="1"/>
    <xf numFmtId="1" fontId="1" fillId="9" borderId="1" xfId="0" applyNumberFormat="1" applyFont="1" applyFill="1" applyBorder="1"/>
    <xf numFmtId="1" fontId="4" fillId="9" borderId="1" xfId="0" applyNumberFormat="1" applyFont="1" applyFill="1" applyBorder="1"/>
    <xf numFmtId="1" fontId="1" fillId="9" borderId="8" xfId="0" applyNumberFormat="1" applyFont="1" applyFill="1" applyBorder="1"/>
    <xf numFmtId="1" fontId="17" fillId="9" borderId="1" xfId="0" applyNumberFormat="1" applyFont="1" applyFill="1" applyBorder="1"/>
    <xf numFmtId="0" fontId="12" fillId="8" borderId="5" xfId="0" applyFont="1" applyFill="1" applyBorder="1"/>
    <xf numFmtId="0" fontId="1" fillId="0" borderId="0" xfId="2" applyFont="1"/>
    <xf numFmtId="0" fontId="1" fillId="13" borderId="0" xfId="2" applyFont="1" applyFill="1"/>
    <xf numFmtId="14" fontId="1" fillId="0" borderId="0" xfId="2" applyNumberFormat="1" applyFont="1"/>
    <xf numFmtId="0" fontId="4" fillId="0" borderId="0" xfId="2" applyFont="1"/>
    <xf numFmtId="1" fontId="3" fillId="11" borderId="16" xfId="0" applyNumberFormat="1" applyFont="1" applyFill="1" applyBorder="1"/>
    <xf numFmtId="1" fontId="4" fillId="0" borderId="0" xfId="0" applyNumberFormat="1" applyFont="1" applyBorder="1"/>
    <xf numFmtId="0" fontId="1" fillId="8" borderId="19" xfId="0" applyFont="1" applyFill="1" applyBorder="1" applyAlignment="1">
      <alignment wrapText="1"/>
    </xf>
    <xf numFmtId="1" fontId="3" fillId="2" borderId="3" xfId="0" applyNumberFormat="1" applyFont="1" applyFill="1" applyBorder="1"/>
    <xf numFmtId="1" fontId="4" fillId="0" borderId="20" xfId="0" applyNumberFormat="1" applyFont="1" applyBorder="1"/>
    <xf numFmtId="0" fontId="1" fillId="8" borderId="19" xfId="0" applyFont="1" applyFill="1" applyBorder="1" applyAlignment="1"/>
    <xf numFmtId="0" fontId="12" fillId="13" borderId="1" xfId="0" applyFont="1" applyFill="1" applyBorder="1"/>
    <xf numFmtId="0" fontId="3" fillId="9" borderId="1" xfId="0" applyFont="1" applyFill="1" applyBorder="1" applyAlignment="1">
      <alignment horizontal="right"/>
    </xf>
    <xf numFmtId="0" fontId="3" fillId="19" borderId="1" xfId="0" applyFont="1" applyFill="1" applyBorder="1"/>
    <xf numFmtId="14" fontId="4" fillId="12" borderId="1" xfId="0" applyNumberFormat="1" applyFont="1" applyFill="1" applyBorder="1"/>
    <xf numFmtId="0" fontId="17" fillId="0" borderId="0" xfId="2"/>
    <xf numFmtId="1" fontId="17" fillId="0" borderId="1" xfId="0" applyNumberFormat="1" applyFont="1" applyFill="1" applyBorder="1"/>
    <xf numFmtId="0" fontId="1" fillId="0" borderId="0" xfId="0" applyFont="1" applyBorder="1"/>
    <xf numFmtId="1" fontId="12" fillId="2" borderId="3" xfId="0" applyNumberFormat="1" applyFont="1" applyFill="1" applyBorder="1"/>
    <xf numFmtId="0" fontId="1" fillId="0" borderId="17" xfId="0" applyFont="1" applyBorder="1"/>
    <xf numFmtId="0" fontId="3" fillId="8" borderId="3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center" wrapText="1"/>
    </xf>
    <xf numFmtId="1" fontId="3" fillId="11" borderId="5" xfId="0" applyNumberFormat="1" applyFont="1" applyFill="1" applyBorder="1"/>
    <xf numFmtId="1" fontId="12" fillId="6" borderId="21" xfId="0" applyNumberFormat="1" applyFont="1" applyFill="1" applyBorder="1"/>
    <xf numFmtId="14" fontId="4" fillId="12" borderId="9" xfId="0" applyNumberFormat="1" applyFont="1" applyFill="1" applyBorder="1"/>
    <xf numFmtId="0" fontId="1" fillId="0" borderId="0" xfId="2" applyNumberFormat="1" applyFont="1"/>
    <xf numFmtId="0" fontId="21" fillId="0" borderId="0" xfId="2" applyFont="1" applyAlignment="1">
      <alignment horizontal="center" wrapText="1"/>
    </xf>
    <xf numFmtId="0" fontId="12" fillId="13" borderId="3" xfId="0" applyFont="1" applyFill="1" applyBorder="1"/>
    <xf numFmtId="0" fontId="12" fillId="13" borderId="5" xfId="0" applyFont="1" applyFill="1" applyBorder="1"/>
    <xf numFmtId="1" fontId="12" fillId="0" borderId="0" xfId="0" applyNumberFormat="1" applyFont="1" applyBorder="1"/>
    <xf numFmtId="1" fontId="12" fillId="0" borderId="2" xfId="0" applyNumberFormat="1" applyFont="1" applyBorder="1"/>
    <xf numFmtId="1" fontId="12" fillId="0" borderId="6" xfId="0" applyNumberFormat="1" applyFont="1" applyBorder="1"/>
    <xf numFmtId="1" fontId="1" fillId="0" borderId="0" xfId="0" applyNumberFormat="1" applyFont="1"/>
    <xf numFmtId="1" fontId="1" fillId="0" borderId="20" xfId="0" applyNumberFormat="1" applyFont="1" applyBorder="1"/>
    <xf numFmtId="1" fontId="12" fillId="13" borderId="5" xfId="0" applyNumberFormat="1" applyFont="1" applyFill="1" applyBorder="1"/>
    <xf numFmtId="1" fontId="12" fillId="13" borderId="4" xfId="0" applyNumberFormat="1" applyFont="1" applyFill="1" applyBorder="1"/>
    <xf numFmtId="1" fontId="12" fillId="0" borderId="0" xfId="0" applyNumberFormat="1" applyFont="1" applyFill="1" applyBorder="1"/>
    <xf numFmtId="1" fontId="1" fillId="0" borderId="0" xfId="0" applyNumberFormat="1" applyFont="1" applyFill="1" applyBorder="1"/>
    <xf numFmtId="1" fontId="12" fillId="2" borderId="18" xfId="0" applyNumberFormat="1" applyFont="1" applyFill="1" applyBorder="1"/>
    <xf numFmtId="1" fontId="12" fillId="0" borderId="6" xfId="0" applyNumberFormat="1" applyFont="1" applyFill="1" applyBorder="1"/>
    <xf numFmtId="1" fontId="1" fillId="0" borderId="6" xfId="0" applyNumberFormat="1" applyFont="1" applyFill="1" applyBorder="1"/>
    <xf numFmtId="1" fontId="12" fillId="13" borderId="3" xfId="0" applyNumberFormat="1" applyFont="1" applyFill="1" applyBorder="1"/>
    <xf numFmtId="1" fontId="12" fillId="13" borderId="18" xfId="0" applyNumberFormat="1" applyFont="1" applyFill="1" applyBorder="1"/>
    <xf numFmtId="1" fontId="12" fillId="11" borderId="7" xfId="0" applyNumberFormat="1" applyFont="1" applyFill="1" applyBorder="1"/>
    <xf numFmtId="0" fontId="1" fillId="0" borderId="0" xfId="0" applyNumberFormat="1" applyFont="1"/>
    <xf numFmtId="0" fontId="22" fillId="20" borderId="1" xfId="0" applyFont="1" applyFill="1" applyBorder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1" fillId="13" borderId="0" xfId="0" applyFont="1" applyFill="1"/>
    <xf numFmtId="14" fontId="1" fillId="0" borderId="0" xfId="0" applyNumberFormat="1" applyFont="1"/>
    <xf numFmtId="0" fontId="1" fillId="0" borderId="7" xfId="0" applyFont="1" applyBorder="1"/>
    <xf numFmtId="0" fontId="12" fillId="0" borderId="6" xfId="0" applyFont="1" applyBorder="1"/>
    <xf numFmtId="0" fontId="12" fillId="0" borderId="7" xfId="0" applyFont="1" applyBorder="1"/>
    <xf numFmtId="1" fontId="12" fillId="11" borderId="16" xfId="0" applyNumberFormat="1" applyFont="1" applyFill="1" applyBorder="1"/>
    <xf numFmtId="1" fontId="12" fillId="10" borderId="22" xfId="0" applyNumberFormat="1" applyFont="1" applyFill="1" applyBorder="1"/>
    <xf numFmtId="1" fontId="1" fillId="0" borderId="1" xfId="0" applyNumberFormat="1" applyFont="1" applyBorder="1"/>
    <xf numFmtId="1" fontId="12" fillId="10" borderId="1" xfId="0" applyNumberFormat="1" applyFont="1" applyFill="1" applyBorder="1"/>
    <xf numFmtId="0" fontId="17" fillId="0" borderId="0" xfId="1"/>
    <xf numFmtId="0" fontId="4" fillId="0" borderId="0" xfId="1" applyFont="1"/>
    <xf numFmtId="14" fontId="1" fillId="0" borderId="0" xfId="1" applyNumberFormat="1" applyFont="1"/>
    <xf numFmtId="0" fontId="1" fillId="13" borderId="0" xfId="1" applyFont="1" applyFill="1"/>
    <xf numFmtId="0" fontId="21" fillId="0" borderId="0" xfId="1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" fillId="0" borderId="14" xfId="0" applyFont="1" applyBorder="1"/>
    <xf numFmtId="0" fontId="12" fillId="0" borderId="0" xfId="0" applyFont="1" applyBorder="1"/>
    <xf numFmtId="0" fontId="1" fillId="0" borderId="21" xfId="0" applyFont="1" applyBorder="1"/>
    <xf numFmtId="1" fontId="12" fillId="10" borderId="21" xfId="0" applyNumberFormat="1" applyFont="1" applyFill="1" applyBorder="1"/>
    <xf numFmtId="0" fontId="12" fillId="0" borderId="0" xfId="0" applyFont="1" applyAlignment="1">
      <alignment horizontal="left" wrapText="1"/>
    </xf>
    <xf numFmtId="0" fontId="21" fillId="0" borderId="0" xfId="1" applyFont="1" applyAlignment="1">
      <alignment horizontal="center" wrapText="1"/>
    </xf>
    <xf numFmtId="0" fontId="4" fillId="0" borderId="0" xfId="0" applyNumberFormat="1" applyFont="1"/>
    <xf numFmtId="0" fontId="3" fillId="8" borderId="2" xfId="0" applyFont="1" applyFill="1" applyBorder="1" applyAlignment="1">
      <alignment horizontal="center" wrapText="1"/>
    </xf>
    <xf numFmtId="0" fontId="21" fillId="0" borderId="0" xfId="1" applyFont="1" applyAlignment="1">
      <alignment horizontal="center" wrapText="1"/>
    </xf>
    <xf numFmtId="0" fontId="1" fillId="0" borderId="4" xfId="0" applyFont="1" applyBorder="1"/>
    <xf numFmtId="0" fontId="12" fillId="0" borderId="4" xfId="0" applyFont="1" applyBorder="1"/>
    <xf numFmtId="0" fontId="1" fillId="0" borderId="23" xfId="0" applyFont="1" applyBorder="1"/>
    <xf numFmtId="0" fontId="1" fillId="0" borderId="24" xfId="0" applyFont="1" applyBorder="1"/>
    <xf numFmtId="1" fontId="1" fillId="0" borderId="7" xfId="0" applyNumberFormat="1" applyFont="1" applyFill="1" applyBorder="1"/>
    <xf numFmtId="1" fontId="12" fillId="0" borderId="17" xfId="0" applyNumberFormat="1" applyFont="1" applyBorder="1"/>
    <xf numFmtId="0" fontId="12" fillId="0" borderId="17" xfId="0" applyFont="1" applyBorder="1"/>
    <xf numFmtId="1" fontId="4" fillId="0" borderId="25" xfId="0" applyNumberFormat="1" applyFont="1" applyBorder="1"/>
    <xf numFmtId="1" fontId="4" fillId="0" borderId="23" xfId="0" applyNumberFormat="1" applyFont="1" applyBorder="1"/>
    <xf numFmtId="1" fontId="1" fillId="0" borderId="2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1" fontId="4" fillId="0" borderId="14" xfId="0" applyNumberFormat="1" applyFont="1" applyBorder="1"/>
    <xf numFmtId="1" fontId="4" fillId="0" borderId="17" xfId="0" applyNumberFormat="1" applyFont="1" applyBorder="1"/>
    <xf numFmtId="1" fontId="1" fillId="0" borderId="17" xfId="0" applyNumberFormat="1" applyFont="1" applyBorder="1"/>
    <xf numFmtId="0" fontId="1" fillId="0" borderId="15" xfId="0" applyFont="1" applyBorder="1"/>
    <xf numFmtId="0" fontId="1" fillId="0" borderId="16" xfId="0" applyFont="1" applyBorder="1"/>
    <xf numFmtId="1" fontId="12" fillId="0" borderId="20" xfId="0" applyNumberFormat="1" applyFont="1" applyBorder="1"/>
    <xf numFmtId="1" fontId="1" fillId="0" borderId="14" xfId="0" applyNumberFormat="1" applyFont="1" applyBorder="1"/>
    <xf numFmtId="1" fontId="1" fillId="0" borderId="25" xfId="0" applyNumberFormat="1" applyFont="1" applyBorder="1"/>
    <xf numFmtId="1" fontId="12" fillId="11" borderId="15" xfId="0" applyNumberFormat="1" applyFont="1" applyFill="1" applyBorder="1"/>
    <xf numFmtId="0" fontId="0" fillId="0" borderId="1" xfId="0" applyBorder="1"/>
    <xf numFmtId="0" fontId="12" fillId="0" borderId="23" xfId="0" applyFont="1" applyBorder="1"/>
    <xf numFmtId="1" fontId="12" fillId="0" borderId="23" xfId="0" applyNumberFormat="1" applyFont="1" applyBorder="1"/>
    <xf numFmtId="0" fontId="12" fillId="0" borderId="2" xfId="0" applyFont="1" applyBorder="1"/>
    <xf numFmtId="1" fontId="12" fillId="0" borderId="7" xfId="0" applyNumberFormat="1" applyFont="1" applyBorder="1"/>
    <xf numFmtId="0" fontId="1" fillId="0" borderId="20" xfId="0" applyFont="1" applyBorder="1"/>
    <xf numFmtId="0" fontId="1" fillId="0" borderId="25" xfId="0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1" fontId="1" fillId="0" borderId="24" xfId="0" applyNumberFormat="1" applyFont="1" applyBorder="1"/>
    <xf numFmtId="0" fontId="1" fillId="0" borderId="5" xfId="0" applyFont="1" applyBorder="1"/>
    <xf numFmtId="0" fontId="12" fillId="0" borderId="16" xfId="0" applyFont="1" applyBorder="1"/>
    <xf numFmtId="1" fontId="12" fillId="11" borderId="24" xfId="0" applyNumberFormat="1" applyFont="1" applyFill="1" applyBorder="1"/>
    <xf numFmtId="0" fontId="3" fillId="8" borderId="18" xfId="0" applyFont="1" applyFill="1" applyBorder="1" applyAlignment="1">
      <alignment horizontal="center" wrapText="1"/>
    </xf>
    <xf numFmtId="1" fontId="3" fillId="11" borderId="15" xfId="0" applyNumberFormat="1" applyFont="1" applyFill="1" applyBorder="1"/>
    <xf numFmtId="1" fontId="3" fillId="2" borderId="18" xfId="0" applyNumberFormat="1" applyFont="1" applyFill="1" applyBorder="1"/>
    <xf numFmtId="1" fontId="3" fillId="11" borderId="24" xfId="0" applyNumberFormat="1" applyFont="1" applyFill="1" applyBorder="1"/>
    <xf numFmtId="0" fontId="3" fillId="8" borderId="14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1" fontId="3" fillId="11" borderId="3" xfId="0" applyNumberFormat="1" applyFont="1" applyFill="1" applyBorder="1"/>
    <xf numFmtId="1" fontId="3" fillId="11" borderId="18" xfId="0" applyNumberFormat="1" applyFont="1" applyFill="1" applyBorder="1"/>
    <xf numFmtId="0" fontId="3" fillId="11" borderId="7" xfId="0" applyFont="1" applyFill="1" applyBorder="1"/>
    <xf numFmtId="0" fontId="12" fillId="0" borderId="5" xfId="0" applyFont="1" applyBorder="1"/>
    <xf numFmtId="1" fontId="1" fillId="0" borderId="17" xfId="0" applyNumberFormat="1" applyFont="1" applyFill="1" applyBorder="1"/>
    <xf numFmtId="1" fontId="12" fillId="0" borderId="25" xfId="0" applyNumberFormat="1" applyFont="1" applyBorder="1"/>
    <xf numFmtId="1" fontId="12" fillId="0" borderId="23" xfId="0" applyNumberFormat="1" applyFont="1" applyFill="1" applyBorder="1"/>
    <xf numFmtId="1" fontId="12" fillId="0" borderId="17" xfId="0" applyNumberFormat="1" applyFont="1" applyFill="1" applyBorder="1"/>
    <xf numFmtId="1" fontId="1" fillId="0" borderId="23" xfId="0" applyNumberFormat="1" applyFont="1" applyFill="1" applyBorder="1"/>
    <xf numFmtId="1" fontId="12" fillId="0" borderId="14" xfId="0" applyNumberFormat="1" applyFont="1" applyBorder="1"/>
    <xf numFmtId="1" fontId="12" fillId="0" borderId="15" xfId="0" applyNumberFormat="1" applyFont="1" applyBorder="1"/>
    <xf numFmtId="1" fontId="12" fillId="0" borderId="16" xfId="0" applyNumberFormat="1" applyFont="1" applyBorder="1"/>
    <xf numFmtId="1" fontId="12" fillId="0" borderId="24" xfId="0" applyNumberFormat="1" applyFont="1" applyBorder="1"/>
    <xf numFmtId="0" fontId="12" fillId="0" borderId="15" xfId="0" applyFont="1" applyBorder="1"/>
    <xf numFmtId="0" fontId="1" fillId="21" borderId="1" xfId="0" applyFont="1" applyFill="1" applyBorder="1"/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8" borderId="2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horizontal="center" wrapText="1"/>
    </xf>
    <xf numFmtId="0" fontId="12" fillId="8" borderId="15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21" fillId="0" borderId="0" xfId="2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1" applyFont="1" applyAlignment="1">
      <alignment horizontal="center" wrapText="1"/>
    </xf>
    <xf numFmtId="164" fontId="1" fillId="14" borderId="1" xfId="1" applyNumberFormat="1" applyFont="1" applyFill="1" applyBorder="1"/>
    <xf numFmtId="164" fontId="4" fillId="14" borderId="1" xfId="1" applyNumberFormat="1" applyFont="1" applyFill="1" applyBorder="1"/>
    <xf numFmtId="164" fontId="4" fillId="15" borderId="1" xfId="1" applyNumberFormat="1" applyFont="1" applyFill="1" applyBorder="1"/>
  </cellXfs>
  <cellStyles count="3">
    <cellStyle name="Normaallaad 2" xfId="2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00"/>
      <color rgb="FF99FFCC"/>
      <color rgb="FF66FF99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A1:U10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Y47" sqref="Y47"/>
    </sheetView>
  </sheetViews>
  <sheetFormatPr defaultColWidth="9.140625" defaultRowHeight="11.25" x14ac:dyDescent="0.2"/>
  <cols>
    <col min="1" max="1" width="8.5703125" style="1" bestFit="1" customWidth="1"/>
    <col min="2" max="2" width="14.7109375" style="1" customWidth="1"/>
    <col min="3" max="3" width="6.7109375" style="1" bestFit="1" customWidth="1"/>
    <col min="4" max="4" width="7.42578125" style="1" bestFit="1" customWidth="1"/>
    <col min="5" max="6" width="7" style="3" bestFit="1" customWidth="1"/>
    <col min="7" max="8" width="7.85546875" style="3" bestFit="1" customWidth="1"/>
    <col min="9" max="9" width="6.140625" style="3" bestFit="1" customWidth="1"/>
    <col min="10" max="10" width="7" style="3" bestFit="1" customWidth="1"/>
    <col min="11" max="11" width="6.140625" style="3" bestFit="1" customWidth="1"/>
    <col min="12" max="12" width="7.85546875" style="3" bestFit="1" customWidth="1"/>
    <col min="13" max="13" width="7" style="3" bestFit="1" customWidth="1"/>
    <col min="14" max="15" width="6.140625" style="3" bestFit="1" customWidth="1"/>
    <col min="16" max="16" width="7.5703125" style="3" bestFit="1" customWidth="1"/>
    <col min="17" max="17" width="7.42578125" style="3" bestFit="1" customWidth="1"/>
    <col min="18" max="18" width="8.42578125" style="3" customWidth="1"/>
    <col min="19" max="19" width="7.42578125" style="3" bestFit="1" customWidth="1"/>
    <col min="20" max="20" width="8.5703125" style="3" bestFit="1" customWidth="1"/>
    <col min="21" max="21" width="9.28515625" style="3" bestFit="1" customWidth="1"/>
    <col min="22" max="16384" width="9.140625" style="3"/>
  </cols>
  <sheetData>
    <row r="1" spans="1:21" x14ac:dyDescent="0.2">
      <c r="A1" s="262" t="s">
        <v>247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21" x14ac:dyDescent="0.2">
      <c r="A2" s="8" t="s">
        <v>9</v>
      </c>
      <c r="B2" s="148">
        <v>44509</v>
      </c>
    </row>
    <row r="3" spans="1:21" s="1" customFormat="1" ht="33" customHeight="1" x14ac:dyDescent="0.2">
      <c r="A3" s="26" t="s">
        <v>10</v>
      </c>
      <c r="B3" s="27" t="s">
        <v>11</v>
      </c>
      <c r="C3" s="27" t="s">
        <v>12</v>
      </c>
      <c r="D3" s="26" t="s">
        <v>13</v>
      </c>
      <c r="E3" s="26" t="s">
        <v>14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19</v>
      </c>
      <c r="K3" s="26" t="s">
        <v>20</v>
      </c>
      <c r="L3" s="26" t="s">
        <v>21</v>
      </c>
      <c r="M3" s="26" t="s">
        <v>22</v>
      </c>
      <c r="N3" s="26" t="s">
        <v>23</v>
      </c>
      <c r="O3" s="26" t="s">
        <v>24</v>
      </c>
      <c r="P3" s="26" t="s">
        <v>25</v>
      </c>
      <c r="Q3" s="26" t="s">
        <v>26</v>
      </c>
      <c r="R3" s="30" t="s">
        <v>104</v>
      </c>
      <c r="S3" s="26" t="s">
        <v>27</v>
      </c>
      <c r="T3" s="26" t="s">
        <v>28</v>
      </c>
      <c r="U3" s="26" t="s">
        <v>29</v>
      </c>
    </row>
    <row r="4" spans="1:21" s="15" customFormat="1" x14ac:dyDescent="0.2">
      <c r="A4" s="10" t="s">
        <v>74</v>
      </c>
      <c r="B4" s="49" t="s">
        <v>30</v>
      </c>
      <c r="C4" s="146">
        <v>498.81</v>
      </c>
      <c r="D4" s="77">
        <v>157</v>
      </c>
      <c r="E4" s="43">
        <v>176</v>
      </c>
      <c r="F4" s="43">
        <v>458</v>
      </c>
      <c r="G4" s="43">
        <v>53524</v>
      </c>
      <c r="H4" s="43">
        <v>179311.5</v>
      </c>
      <c r="I4" s="43">
        <v>42</v>
      </c>
      <c r="J4" s="43">
        <v>185530</v>
      </c>
      <c r="K4" s="43">
        <v>70052</v>
      </c>
      <c r="L4" s="43">
        <v>295</v>
      </c>
      <c r="M4" s="43">
        <v>544</v>
      </c>
      <c r="N4" s="129"/>
      <c r="O4" s="129"/>
      <c r="P4" s="43">
        <f t="shared" ref="P4:P27" si="0">SUM(D4:O4)</f>
        <v>490089.5</v>
      </c>
      <c r="Q4" s="11">
        <f t="shared" ref="Q4:Q28" si="1">P4/1000</f>
        <v>490.08949999999999</v>
      </c>
      <c r="R4" s="12">
        <v>5.4630000000000001</v>
      </c>
      <c r="S4" s="13">
        <f t="shared" ref="S4:S28" si="2">SUM(Q4:R4)</f>
        <v>495.55250000000001</v>
      </c>
      <c r="T4" s="14">
        <f>S4/C4%</f>
        <v>99.346945730839394</v>
      </c>
      <c r="U4" s="12">
        <f>C4-S4</f>
        <v>3.2574999999999932</v>
      </c>
    </row>
    <row r="5" spans="1:21" s="15" customFormat="1" x14ac:dyDescent="0.2">
      <c r="A5" s="10" t="s">
        <v>82</v>
      </c>
      <c r="B5" s="49" t="s">
        <v>31</v>
      </c>
      <c r="C5" s="16"/>
      <c r="D5" s="24"/>
      <c r="E5" s="43"/>
      <c r="F5" s="43"/>
      <c r="G5" s="43">
        <v>9</v>
      </c>
      <c r="H5" s="43">
        <v>43</v>
      </c>
      <c r="I5" s="43"/>
      <c r="J5" s="43">
        <v>31</v>
      </c>
      <c r="K5" s="43">
        <v>2</v>
      </c>
      <c r="L5" s="43"/>
      <c r="M5" s="43"/>
      <c r="N5" s="130"/>
      <c r="O5" s="130"/>
      <c r="P5" s="43">
        <f>SUM(D5:O5)</f>
        <v>85</v>
      </c>
      <c r="Q5" s="11">
        <f>P5/1000</f>
        <v>8.5000000000000006E-2</v>
      </c>
      <c r="R5" s="12">
        <v>1.9E-2</v>
      </c>
      <c r="S5" s="13">
        <f t="shared" si="2"/>
        <v>0.10400000000000001</v>
      </c>
      <c r="T5" s="13"/>
      <c r="U5" s="4"/>
    </row>
    <row r="6" spans="1:21" s="15" customFormat="1" x14ac:dyDescent="0.2">
      <c r="A6" s="10" t="s">
        <v>75</v>
      </c>
      <c r="B6" s="49" t="s">
        <v>33</v>
      </c>
      <c r="C6" s="46">
        <v>143.5</v>
      </c>
      <c r="D6" s="77">
        <v>24842</v>
      </c>
      <c r="E6" s="43">
        <v>9640</v>
      </c>
      <c r="F6" s="43">
        <v>5613</v>
      </c>
      <c r="G6" s="43">
        <v>2877</v>
      </c>
      <c r="H6" s="43">
        <v>6251.5</v>
      </c>
      <c r="I6" s="43">
        <v>1032</v>
      </c>
      <c r="J6" s="43">
        <v>5079</v>
      </c>
      <c r="K6" s="43">
        <v>6330</v>
      </c>
      <c r="L6" s="43">
        <v>14013</v>
      </c>
      <c r="M6" s="43">
        <v>12059</v>
      </c>
      <c r="N6" s="129"/>
      <c r="O6" s="129"/>
      <c r="P6" s="43">
        <f t="shared" si="0"/>
        <v>87736.5</v>
      </c>
      <c r="Q6" s="11">
        <f t="shared" si="1"/>
        <v>87.736500000000007</v>
      </c>
      <c r="R6" s="12">
        <v>0.73499999999999999</v>
      </c>
      <c r="S6" s="13">
        <f t="shared" si="2"/>
        <v>88.471500000000006</v>
      </c>
      <c r="T6" s="114">
        <f>S6/C6%</f>
        <v>61.65261324041812</v>
      </c>
      <c r="U6" s="12">
        <f>C6-S6</f>
        <v>55.028499999999994</v>
      </c>
    </row>
    <row r="7" spans="1:21" s="15" customFormat="1" x14ac:dyDescent="0.2">
      <c r="A7" s="10" t="s">
        <v>88</v>
      </c>
      <c r="B7" s="49" t="s">
        <v>89</v>
      </c>
      <c r="C7" s="16"/>
      <c r="D7" s="24"/>
      <c r="E7" s="24"/>
      <c r="F7" s="24"/>
      <c r="G7" s="24"/>
      <c r="H7" s="24"/>
      <c r="I7" s="24"/>
      <c r="J7" s="24"/>
      <c r="K7" s="24"/>
      <c r="L7" s="24"/>
      <c r="M7" s="24"/>
      <c r="N7" s="131"/>
      <c r="O7" s="131"/>
      <c r="P7" s="43">
        <f t="shared" si="0"/>
        <v>0</v>
      </c>
      <c r="Q7" s="11">
        <f t="shared" si="1"/>
        <v>0</v>
      </c>
      <c r="R7" s="12">
        <v>0</v>
      </c>
      <c r="S7" s="13">
        <f t="shared" si="2"/>
        <v>0</v>
      </c>
      <c r="T7" s="14"/>
      <c r="U7" s="12"/>
    </row>
    <row r="8" spans="1:21" s="15" customFormat="1" x14ac:dyDescent="0.2">
      <c r="A8" s="4" t="s">
        <v>34</v>
      </c>
      <c r="B8" s="50" t="s">
        <v>35</v>
      </c>
      <c r="C8" s="16"/>
      <c r="D8" s="24"/>
      <c r="E8" s="43"/>
      <c r="F8" s="43"/>
      <c r="G8" s="43"/>
      <c r="H8" s="43"/>
      <c r="I8" s="43"/>
      <c r="J8" s="43"/>
      <c r="K8" s="43"/>
      <c r="L8" s="43"/>
      <c r="M8" s="43"/>
      <c r="N8" s="130"/>
      <c r="O8" s="130"/>
      <c r="P8" s="43">
        <f>SUM(D8:O8)</f>
        <v>0</v>
      </c>
      <c r="Q8" s="11">
        <f>P8/1000</f>
        <v>0</v>
      </c>
      <c r="R8" s="12">
        <v>0</v>
      </c>
      <c r="S8" s="13">
        <f t="shared" si="2"/>
        <v>0</v>
      </c>
      <c r="T8" s="13"/>
      <c r="U8" s="4"/>
    </row>
    <row r="9" spans="1:21" s="15" customFormat="1" x14ac:dyDescent="0.2">
      <c r="A9" s="4" t="s">
        <v>36</v>
      </c>
      <c r="B9" s="51" t="s">
        <v>37</v>
      </c>
      <c r="C9" s="46">
        <v>150</v>
      </c>
      <c r="D9" s="77"/>
      <c r="E9" s="43"/>
      <c r="F9" s="43"/>
      <c r="G9" s="43">
        <v>1038</v>
      </c>
      <c r="H9" s="43">
        <v>205</v>
      </c>
      <c r="I9" s="43"/>
      <c r="J9" s="43"/>
      <c r="K9" s="43"/>
      <c r="L9" s="43"/>
      <c r="M9" s="43"/>
      <c r="N9" s="130"/>
      <c r="O9" s="130"/>
      <c r="P9" s="43">
        <f>SUM(D9:O9)</f>
        <v>1243</v>
      </c>
      <c r="Q9" s="11">
        <f>P9/1000</f>
        <v>1.2430000000000001</v>
      </c>
      <c r="R9" s="12">
        <v>1E-3</v>
      </c>
      <c r="S9" s="13">
        <f t="shared" si="2"/>
        <v>1.244</v>
      </c>
      <c r="T9" s="14">
        <f>S9/C9%</f>
        <v>0.82933333333333337</v>
      </c>
      <c r="U9" s="12">
        <f>C9-S9</f>
        <v>148.756</v>
      </c>
    </row>
    <row r="10" spans="1:21" s="15" customFormat="1" x14ac:dyDescent="0.2">
      <c r="A10" s="4" t="s">
        <v>4</v>
      </c>
      <c r="B10" s="50" t="s">
        <v>38</v>
      </c>
      <c r="C10" s="16"/>
      <c r="D10" s="77">
        <v>546</v>
      </c>
      <c r="E10" s="43">
        <v>257</v>
      </c>
      <c r="F10" s="43">
        <v>6</v>
      </c>
      <c r="G10" s="43">
        <v>257</v>
      </c>
      <c r="H10" s="43">
        <v>19</v>
      </c>
      <c r="I10" s="43"/>
      <c r="J10" s="43"/>
      <c r="K10" s="43">
        <v>21</v>
      </c>
      <c r="L10" s="43">
        <v>95</v>
      </c>
      <c r="M10" s="43">
        <v>110</v>
      </c>
      <c r="N10" s="130"/>
      <c r="O10" s="130"/>
      <c r="P10" s="43">
        <f>SUM(D10:O10)</f>
        <v>1311</v>
      </c>
      <c r="Q10" s="11">
        <f>P10/1000</f>
        <v>1.3109999999999999</v>
      </c>
      <c r="R10" s="12">
        <v>0</v>
      </c>
      <c r="S10" s="13">
        <f t="shared" si="2"/>
        <v>1.3109999999999999</v>
      </c>
      <c r="T10" s="13"/>
      <c r="U10" s="4"/>
    </row>
    <row r="11" spans="1:21" s="15" customFormat="1" x14ac:dyDescent="0.2">
      <c r="A11" s="10" t="s">
        <v>76</v>
      </c>
      <c r="B11" s="49" t="s">
        <v>39</v>
      </c>
      <c r="C11" s="46">
        <v>566</v>
      </c>
      <c r="D11" s="77">
        <v>215553</v>
      </c>
      <c r="E11" s="43">
        <v>76983</v>
      </c>
      <c r="F11" s="43">
        <v>1087</v>
      </c>
      <c r="G11" s="43">
        <v>2385</v>
      </c>
      <c r="H11" s="43">
        <v>709</v>
      </c>
      <c r="I11" s="43">
        <v>226</v>
      </c>
      <c r="J11" s="43">
        <v>10631</v>
      </c>
      <c r="K11" s="43">
        <v>11501.5</v>
      </c>
      <c r="L11" s="43">
        <v>99946</v>
      </c>
      <c r="M11" s="43">
        <v>121674</v>
      </c>
      <c r="N11" s="129"/>
      <c r="O11" s="129"/>
      <c r="P11" s="43">
        <f t="shared" si="0"/>
        <v>540695.5</v>
      </c>
      <c r="Q11" s="11">
        <f t="shared" si="1"/>
        <v>540.69550000000004</v>
      </c>
      <c r="R11" s="12">
        <v>2.0979999999999999</v>
      </c>
      <c r="S11" s="13">
        <f t="shared" si="2"/>
        <v>542.79349999999999</v>
      </c>
      <c r="T11" s="66">
        <f>S11/C11%</f>
        <v>95.899911660777377</v>
      </c>
      <c r="U11" s="12">
        <f>C11-S11</f>
        <v>23.206500000000005</v>
      </c>
    </row>
    <row r="12" spans="1:21" s="15" customFormat="1" x14ac:dyDescent="0.2">
      <c r="A12" s="4" t="s">
        <v>5</v>
      </c>
      <c r="B12" s="49" t="s">
        <v>40</v>
      </c>
      <c r="C12" s="46">
        <v>1214.25</v>
      </c>
      <c r="D12" s="77">
        <v>45651</v>
      </c>
      <c r="E12" s="43">
        <v>34930</v>
      </c>
      <c r="F12" s="43">
        <v>53187</v>
      </c>
      <c r="G12" s="43">
        <v>153650</v>
      </c>
      <c r="H12" s="43">
        <v>10539</v>
      </c>
      <c r="I12" s="43">
        <v>30003</v>
      </c>
      <c r="J12" s="43">
        <v>88795</v>
      </c>
      <c r="K12" s="43">
        <v>52242</v>
      </c>
      <c r="L12" s="43">
        <v>102775</v>
      </c>
      <c r="M12" s="43">
        <v>80362</v>
      </c>
      <c r="N12" s="129"/>
      <c r="O12" s="129"/>
      <c r="P12" s="43">
        <f t="shared" si="0"/>
        <v>652134</v>
      </c>
      <c r="Q12" s="11">
        <f t="shared" si="1"/>
        <v>652.13400000000001</v>
      </c>
      <c r="R12" s="12">
        <v>4.4009999999999998</v>
      </c>
      <c r="S12" s="13">
        <f t="shared" si="2"/>
        <v>656.53499999999997</v>
      </c>
      <c r="T12" s="14">
        <f>S12/C12%</f>
        <v>54.06917850525015</v>
      </c>
      <c r="U12" s="12">
        <f>C12-S12</f>
        <v>557.71500000000003</v>
      </c>
    </row>
    <row r="13" spans="1:21" s="15" customFormat="1" x14ac:dyDescent="0.2">
      <c r="A13" s="4" t="s">
        <v>41</v>
      </c>
      <c r="B13" s="52" t="s">
        <v>42</v>
      </c>
      <c r="C13" s="16"/>
      <c r="D13" s="77"/>
      <c r="E13" s="43"/>
      <c r="F13" s="43"/>
      <c r="G13" s="43">
        <v>32</v>
      </c>
      <c r="H13" s="43">
        <v>6</v>
      </c>
      <c r="I13" s="43"/>
      <c r="J13" s="43"/>
      <c r="K13" s="43">
        <v>3</v>
      </c>
      <c r="L13" s="43">
        <v>204</v>
      </c>
      <c r="M13" s="43">
        <v>3</v>
      </c>
      <c r="N13" s="130"/>
      <c r="O13" s="130"/>
      <c r="P13" s="43">
        <f t="shared" si="0"/>
        <v>248</v>
      </c>
      <c r="Q13" s="11">
        <f t="shared" si="1"/>
        <v>0.248</v>
      </c>
      <c r="R13" s="12">
        <v>1E-3</v>
      </c>
      <c r="S13" s="13">
        <f t="shared" si="2"/>
        <v>0.249</v>
      </c>
      <c r="T13" s="13"/>
      <c r="U13" s="4"/>
    </row>
    <row r="14" spans="1:21" s="15" customFormat="1" x14ac:dyDescent="0.2">
      <c r="A14" s="4" t="s">
        <v>6</v>
      </c>
      <c r="B14" s="53" t="s">
        <v>43</v>
      </c>
      <c r="C14" s="116">
        <v>50</v>
      </c>
      <c r="D14" s="77">
        <v>319</v>
      </c>
      <c r="E14" s="43">
        <v>595</v>
      </c>
      <c r="F14" s="43">
        <v>1028.5</v>
      </c>
      <c r="G14" s="43">
        <v>17708</v>
      </c>
      <c r="H14" s="43">
        <v>14422</v>
      </c>
      <c r="I14" s="43">
        <v>708</v>
      </c>
      <c r="J14" s="43">
        <v>12152</v>
      </c>
      <c r="K14" s="43">
        <v>134</v>
      </c>
      <c r="L14" s="43">
        <v>149</v>
      </c>
      <c r="M14" s="43">
        <v>386</v>
      </c>
      <c r="N14" s="130"/>
      <c r="O14" s="130"/>
      <c r="P14" s="43">
        <f t="shared" si="0"/>
        <v>47601.5</v>
      </c>
      <c r="Q14" s="11">
        <f t="shared" si="1"/>
        <v>47.601500000000001</v>
      </c>
      <c r="R14" s="12">
        <v>8.5000000000000006E-2</v>
      </c>
      <c r="S14" s="13">
        <f t="shared" si="2"/>
        <v>47.686500000000002</v>
      </c>
      <c r="T14" s="14">
        <f>S14/C14%</f>
        <v>95.373000000000005</v>
      </c>
      <c r="U14" s="12">
        <f>C14-S14</f>
        <v>2.3134999999999977</v>
      </c>
    </row>
    <row r="15" spans="1:21" s="15" customFormat="1" ht="10.5" customHeight="1" x14ac:dyDescent="0.2">
      <c r="A15" s="4" t="s">
        <v>44</v>
      </c>
      <c r="B15" s="17" t="s">
        <v>45</v>
      </c>
      <c r="C15" s="16"/>
      <c r="D15" s="77">
        <v>20</v>
      </c>
      <c r="E15" s="43">
        <v>43</v>
      </c>
      <c r="F15" s="43">
        <v>428</v>
      </c>
      <c r="G15" s="43">
        <v>471</v>
      </c>
      <c r="H15" s="43">
        <v>10</v>
      </c>
      <c r="I15" s="43"/>
      <c r="J15" s="43"/>
      <c r="K15" s="43"/>
      <c r="L15" s="43"/>
      <c r="M15" s="43"/>
      <c r="N15" s="130"/>
      <c r="O15" s="130"/>
      <c r="P15" s="43">
        <f t="shared" si="0"/>
        <v>972</v>
      </c>
      <c r="Q15" s="11">
        <f t="shared" si="1"/>
        <v>0.97199999999999998</v>
      </c>
      <c r="R15" s="12">
        <v>2.4E-2</v>
      </c>
      <c r="S15" s="13">
        <f t="shared" si="2"/>
        <v>0.996</v>
      </c>
      <c r="T15" s="13"/>
      <c r="U15" s="4"/>
    </row>
    <row r="16" spans="1:21" s="15" customFormat="1" x14ac:dyDescent="0.2">
      <c r="A16" s="4" t="s">
        <v>7</v>
      </c>
      <c r="B16" s="49" t="s">
        <v>46</v>
      </c>
      <c r="C16" s="116">
        <v>1</v>
      </c>
      <c r="D16" s="77">
        <v>2</v>
      </c>
      <c r="E16" s="43">
        <v>3</v>
      </c>
      <c r="F16" s="43">
        <v>33</v>
      </c>
      <c r="G16" s="43">
        <v>29</v>
      </c>
      <c r="H16" s="43">
        <v>1</v>
      </c>
      <c r="I16" s="43"/>
      <c r="J16" s="43">
        <v>43</v>
      </c>
      <c r="K16" s="43">
        <v>7</v>
      </c>
      <c r="L16" s="43">
        <v>84</v>
      </c>
      <c r="M16" s="43">
        <v>97</v>
      </c>
      <c r="N16" s="130"/>
      <c r="O16" s="130"/>
      <c r="P16" s="43">
        <f t="shared" si="0"/>
        <v>299</v>
      </c>
      <c r="Q16" s="11">
        <f t="shared" si="1"/>
        <v>0.29899999999999999</v>
      </c>
      <c r="R16" s="12">
        <v>7.9500000000000001E-2</v>
      </c>
      <c r="S16" s="13">
        <f t="shared" si="2"/>
        <v>0.3785</v>
      </c>
      <c r="T16" s="14">
        <f>S16/C16%</f>
        <v>37.85</v>
      </c>
      <c r="U16" s="12">
        <f>C16-S16</f>
        <v>0.62149999999999994</v>
      </c>
    </row>
    <row r="17" spans="1:21" s="15" customFormat="1" x14ac:dyDescent="0.2">
      <c r="A17" s="4" t="s">
        <v>47</v>
      </c>
      <c r="B17" s="49" t="s">
        <v>48</v>
      </c>
      <c r="C17" s="46">
        <v>170</v>
      </c>
      <c r="D17" s="24"/>
      <c r="E17" s="43"/>
      <c r="F17" s="43"/>
      <c r="G17" s="43">
        <v>148975</v>
      </c>
      <c r="H17" s="43"/>
      <c r="I17" s="43"/>
      <c r="J17" s="43">
        <v>305</v>
      </c>
      <c r="K17" s="43"/>
      <c r="L17" s="43"/>
      <c r="M17" s="43"/>
      <c r="N17" s="129"/>
      <c r="O17" s="129"/>
      <c r="P17" s="43">
        <f t="shared" si="0"/>
        <v>149280</v>
      </c>
      <c r="Q17" s="11">
        <f t="shared" si="1"/>
        <v>149.28</v>
      </c>
      <c r="R17" s="12">
        <v>0</v>
      </c>
      <c r="S17" s="13">
        <f t="shared" si="2"/>
        <v>149.28</v>
      </c>
      <c r="T17" s="14">
        <f>S17/C17%</f>
        <v>87.811764705882354</v>
      </c>
      <c r="U17" s="12">
        <f>C17-S17</f>
        <v>20.72</v>
      </c>
    </row>
    <row r="18" spans="1:21" s="15" customFormat="1" x14ac:dyDescent="0.2">
      <c r="A18" s="4" t="s">
        <v>49</v>
      </c>
      <c r="B18" s="50" t="s">
        <v>50</v>
      </c>
      <c r="C18" s="16"/>
      <c r="D18" s="24"/>
      <c r="E18" s="24"/>
      <c r="F18" s="24"/>
      <c r="G18" s="24"/>
      <c r="H18" s="24"/>
      <c r="I18" s="24"/>
      <c r="J18" s="24"/>
      <c r="K18" s="24">
        <v>10</v>
      </c>
      <c r="L18" s="24"/>
      <c r="M18" s="24"/>
      <c r="N18" s="131"/>
      <c r="O18" s="131"/>
      <c r="P18" s="43">
        <f t="shared" si="0"/>
        <v>10</v>
      </c>
      <c r="Q18" s="11">
        <f t="shared" si="1"/>
        <v>0.01</v>
      </c>
      <c r="R18" s="12">
        <v>0</v>
      </c>
      <c r="S18" s="13">
        <f t="shared" si="2"/>
        <v>0.01</v>
      </c>
      <c r="T18" s="13"/>
      <c r="U18" s="4"/>
    </row>
    <row r="19" spans="1:21" s="15" customFormat="1" x14ac:dyDescent="0.2">
      <c r="A19" s="4" t="s">
        <v>51</v>
      </c>
      <c r="B19" s="17" t="s">
        <v>52</v>
      </c>
      <c r="C19" s="46">
        <v>88.5</v>
      </c>
      <c r="D19" s="24"/>
      <c r="E19" s="43"/>
      <c r="F19" s="43"/>
      <c r="G19" s="43"/>
      <c r="H19" s="43"/>
      <c r="I19" s="43"/>
      <c r="J19" s="43">
        <v>82847</v>
      </c>
      <c r="K19" s="43"/>
      <c r="L19" s="43">
        <v>2</v>
      </c>
      <c r="M19" s="43"/>
      <c r="N19" s="129"/>
      <c r="O19" s="129"/>
      <c r="P19" s="43">
        <f t="shared" si="0"/>
        <v>82849</v>
      </c>
      <c r="Q19" s="11">
        <f t="shared" si="1"/>
        <v>82.849000000000004</v>
      </c>
      <c r="R19" s="12">
        <v>0.26700000000000002</v>
      </c>
      <c r="S19" s="13">
        <f t="shared" si="2"/>
        <v>83.116</v>
      </c>
      <c r="T19" s="14">
        <f>S19/C19%</f>
        <v>93.916384180790956</v>
      </c>
      <c r="U19" s="12">
        <f>C19-S19</f>
        <v>5.3840000000000003</v>
      </c>
    </row>
    <row r="20" spans="1:21" s="15" customFormat="1" x14ac:dyDescent="0.2">
      <c r="A20" s="4" t="s">
        <v>53</v>
      </c>
      <c r="B20" s="53" t="s">
        <v>54</v>
      </c>
      <c r="C20" s="16"/>
      <c r="D20" s="77"/>
      <c r="E20" s="43"/>
      <c r="F20" s="43">
        <v>7</v>
      </c>
      <c r="G20" s="43">
        <v>253</v>
      </c>
      <c r="H20" s="43">
        <v>15</v>
      </c>
      <c r="I20" s="43"/>
      <c r="J20" s="43">
        <v>33</v>
      </c>
      <c r="K20" s="43">
        <v>1</v>
      </c>
      <c r="L20" s="43"/>
      <c r="M20" s="43"/>
      <c r="N20" s="130"/>
      <c r="O20" s="130"/>
      <c r="P20" s="43">
        <f t="shared" si="0"/>
        <v>309</v>
      </c>
      <c r="Q20" s="11">
        <f t="shared" si="1"/>
        <v>0.309</v>
      </c>
      <c r="R20" s="12">
        <v>3.0000000000000001E-3</v>
      </c>
      <c r="S20" s="13">
        <f t="shared" si="2"/>
        <v>0.312</v>
      </c>
      <c r="T20" s="13"/>
      <c r="U20" s="4"/>
    </row>
    <row r="21" spans="1:21" s="15" customFormat="1" x14ac:dyDescent="0.2">
      <c r="A21" s="10" t="s">
        <v>77</v>
      </c>
      <c r="B21" s="49" t="s">
        <v>55</v>
      </c>
      <c r="C21" s="46">
        <v>295</v>
      </c>
      <c r="D21" s="77">
        <v>539</v>
      </c>
      <c r="E21" s="43">
        <v>566</v>
      </c>
      <c r="F21" s="43">
        <v>54651.5</v>
      </c>
      <c r="G21" s="43">
        <v>122167</v>
      </c>
      <c r="H21" s="43">
        <v>6002</v>
      </c>
      <c r="I21" s="43">
        <v>1</v>
      </c>
      <c r="J21" s="43">
        <v>8015</v>
      </c>
      <c r="K21" s="43">
        <v>4059</v>
      </c>
      <c r="L21" s="43">
        <v>181</v>
      </c>
      <c r="M21" s="43">
        <v>107</v>
      </c>
      <c r="N21" s="129"/>
      <c r="O21" s="129"/>
      <c r="P21" s="43">
        <f>SUM(D21:O21)</f>
        <v>196288.5</v>
      </c>
      <c r="Q21" s="11">
        <f>P21/1000</f>
        <v>196.2885</v>
      </c>
      <c r="R21" s="12">
        <v>2.7</v>
      </c>
      <c r="S21" s="13">
        <f t="shared" si="2"/>
        <v>198.98849999999999</v>
      </c>
      <c r="T21" s="114">
        <f>S21/C21%</f>
        <v>67.453728813559309</v>
      </c>
      <c r="U21" s="12">
        <f>C21-S21</f>
        <v>96.011500000000012</v>
      </c>
    </row>
    <row r="22" spans="1:21" s="15" customFormat="1" x14ac:dyDescent="0.2">
      <c r="A22" s="10" t="s">
        <v>93</v>
      </c>
      <c r="B22" s="49" t="s">
        <v>94</v>
      </c>
      <c r="C22" s="61"/>
      <c r="D22" s="24"/>
      <c r="E22" s="43"/>
      <c r="F22" s="43"/>
      <c r="G22" s="43"/>
      <c r="H22" s="43"/>
      <c r="I22" s="43"/>
      <c r="J22" s="43"/>
      <c r="K22" s="43"/>
      <c r="L22" s="43"/>
      <c r="M22" s="43"/>
      <c r="N22" s="130"/>
      <c r="O22" s="130"/>
      <c r="P22" s="43">
        <f>SUM(D22:O22)</f>
        <v>0</v>
      </c>
      <c r="Q22" s="11">
        <f>P22/1000</f>
        <v>0</v>
      </c>
      <c r="R22" s="12">
        <v>0</v>
      </c>
      <c r="S22" s="13">
        <f t="shared" si="2"/>
        <v>0</v>
      </c>
      <c r="T22" s="14"/>
      <c r="U22" s="12"/>
    </row>
    <row r="23" spans="1:21" s="15" customFormat="1" x14ac:dyDescent="0.2">
      <c r="A23" s="60" t="s">
        <v>90</v>
      </c>
      <c r="B23" s="59" t="s">
        <v>91</v>
      </c>
      <c r="C23" s="61"/>
      <c r="D23" s="43"/>
      <c r="E23" s="113"/>
      <c r="F23" s="113"/>
      <c r="G23" s="113"/>
      <c r="H23" s="113"/>
      <c r="I23" s="113"/>
      <c r="J23" s="113"/>
      <c r="K23" s="113"/>
      <c r="L23" s="113"/>
      <c r="M23" s="113"/>
      <c r="N23" s="132"/>
      <c r="O23" s="132"/>
      <c r="P23" s="43">
        <f>SUM(D23:O23)</f>
        <v>0</v>
      </c>
      <c r="Q23" s="11">
        <f>P23/1000</f>
        <v>0</v>
      </c>
      <c r="R23" s="12">
        <v>0</v>
      </c>
      <c r="S23" s="13">
        <f t="shared" si="2"/>
        <v>0</v>
      </c>
      <c r="T23" s="62"/>
      <c r="U23" s="63"/>
    </row>
    <row r="24" spans="1:21" s="15" customFormat="1" ht="12.75" x14ac:dyDescent="0.2">
      <c r="A24" s="4" t="s">
        <v>58</v>
      </c>
      <c r="B24" s="5" t="s">
        <v>59</v>
      </c>
      <c r="C24" s="16"/>
      <c r="D24" s="43"/>
      <c r="E24" s="150"/>
      <c r="F24" s="150"/>
      <c r="G24" s="150"/>
      <c r="H24" s="150"/>
      <c r="I24" s="150"/>
      <c r="J24" s="150"/>
      <c r="K24" s="150"/>
      <c r="L24" s="150"/>
      <c r="M24" s="150"/>
      <c r="N24" s="133"/>
      <c r="O24" s="133"/>
      <c r="P24" s="43">
        <f>SUM(D24:O24)</f>
        <v>0</v>
      </c>
      <c r="Q24" s="11">
        <f>P24/1000</f>
        <v>0</v>
      </c>
      <c r="R24" s="12">
        <v>1.4E-2</v>
      </c>
      <c r="S24" s="13">
        <f t="shared" si="2"/>
        <v>1.4E-2</v>
      </c>
      <c r="T24" s="13"/>
      <c r="U24" s="4"/>
    </row>
    <row r="25" spans="1:21" s="15" customFormat="1" x14ac:dyDescent="0.2">
      <c r="A25" s="4" t="s">
        <v>83</v>
      </c>
      <c r="B25" s="17" t="s">
        <v>32</v>
      </c>
      <c r="C25" s="1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30"/>
      <c r="O25" s="130"/>
      <c r="P25" s="43">
        <f>SUM(D25:O25)</f>
        <v>0</v>
      </c>
      <c r="Q25" s="11">
        <f>P25/1000</f>
        <v>0</v>
      </c>
      <c r="R25" s="12">
        <v>0</v>
      </c>
      <c r="S25" s="13">
        <f t="shared" si="2"/>
        <v>0</v>
      </c>
      <c r="T25" s="13"/>
      <c r="U25" s="4"/>
    </row>
    <row r="26" spans="1:21" s="15" customFormat="1" x14ac:dyDescent="0.2">
      <c r="A26" s="4" t="s">
        <v>56</v>
      </c>
      <c r="B26" s="29" t="s">
        <v>57</v>
      </c>
      <c r="C26" s="1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30"/>
      <c r="O26" s="130"/>
      <c r="P26" s="43">
        <f t="shared" si="0"/>
        <v>0</v>
      </c>
      <c r="Q26" s="11">
        <f t="shared" si="1"/>
        <v>0</v>
      </c>
      <c r="R26" s="12">
        <v>0</v>
      </c>
      <c r="S26" s="13">
        <f t="shared" si="2"/>
        <v>0</v>
      </c>
      <c r="T26" s="13"/>
      <c r="U26" s="4"/>
    </row>
    <row r="27" spans="1:21" s="15" customFormat="1" ht="12.75" x14ac:dyDescent="0.2">
      <c r="A27" s="4" t="s">
        <v>60</v>
      </c>
      <c r="B27" s="53" t="s">
        <v>61</v>
      </c>
      <c r="C27" s="147">
        <v>25</v>
      </c>
      <c r="D27" s="43"/>
      <c r="E27" s="150"/>
      <c r="F27" s="150"/>
      <c r="G27" s="150"/>
      <c r="H27" s="150"/>
      <c r="I27" s="150"/>
      <c r="J27" s="150"/>
      <c r="K27" s="150"/>
      <c r="L27" s="150"/>
      <c r="M27" s="150"/>
      <c r="N27" s="133"/>
      <c r="O27" s="133"/>
      <c r="P27" s="43">
        <f t="shared" si="0"/>
        <v>0</v>
      </c>
      <c r="Q27" s="11">
        <f t="shared" si="1"/>
        <v>0</v>
      </c>
      <c r="R27" s="12">
        <v>0</v>
      </c>
      <c r="S27" s="13">
        <f t="shared" si="2"/>
        <v>0</v>
      </c>
      <c r="T27" s="14">
        <f>(S5+S7+S8+S10+S13+S15+S18+S20+S23+S24+S25+S26+S27+S22)/C27%</f>
        <v>11.983999999999998</v>
      </c>
      <c r="U27" s="12">
        <f>C27-S5-S7-S8-S10-S13-S15-S18-S20-S23-S25-S24-S26-S27</f>
        <v>22.004000000000001</v>
      </c>
    </row>
    <row r="28" spans="1:21" s="1" customFormat="1" x14ac:dyDescent="0.2">
      <c r="A28" s="20" t="s">
        <v>3</v>
      </c>
      <c r="B28" s="54" t="s">
        <v>62</v>
      </c>
      <c r="C28" s="46">
        <f t="shared" ref="C28" si="3">SUM(C4:C27)</f>
        <v>3202.06</v>
      </c>
      <c r="D28" s="76">
        <f t="shared" ref="D28:J28" si="4">SUM(D4:D27)</f>
        <v>287629</v>
      </c>
      <c r="E28" s="76">
        <f t="shared" si="4"/>
        <v>123193</v>
      </c>
      <c r="F28" s="76">
        <f t="shared" si="4"/>
        <v>116499</v>
      </c>
      <c r="G28" s="76">
        <f t="shared" si="4"/>
        <v>503375</v>
      </c>
      <c r="H28" s="76">
        <f t="shared" si="4"/>
        <v>217534</v>
      </c>
      <c r="I28" s="76">
        <f t="shared" si="4"/>
        <v>32012</v>
      </c>
      <c r="J28" s="76">
        <f t="shared" si="4"/>
        <v>393461</v>
      </c>
      <c r="K28" s="56">
        <f>SUM(K4:K27)</f>
        <v>144362.5</v>
      </c>
      <c r="L28" s="56">
        <f>SUM(L4:L27)</f>
        <v>217744</v>
      </c>
      <c r="M28" s="56">
        <f>SUM(M4:M27)</f>
        <v>215342</v>
      </c>
      <c r="N28" s="56">
        <f>SUM(N4:N27)</f>
        <v>0</v>
      </c>
      <c r="O28" s="56">
        <f>SUM(O4:O27)</f>
        <v>0</v>
      </c>
      <c r="P28" s="56">
        <f>SUM(D28:O28)</f>
        <v>2251151.5</v>
      </c>
      <c r="Q28" s="11">
        <f t="shared" si="1"/>
        <v>2251.1514999999999</v>
      </c>
      <c r="R28" s="75">
        <f>SUM(R4:R27)</f>
        <v>15.890499999999999</v>
      </c>
      <c r="S28" s="13">
        <f t="shared" si="2"/>
        <v>2267.0419999999999</v>
      </c>
      <c r="T28" s="14">
        <f>S28/C28%</f>
        <v>70.799485331317953</v>
      </c>
      <c r="U28" s="11">
        <f>SUM(U4:U27)</f>
        <v>935.01800000000014</v>
      </c>
    </row>
    <row r="29" spans="1:21" ht="12" customHeight="1" x14ac:dyDescent="0.2">
      <c r="A29" s="1" t="s">
        <v>87</v>
      </c>
      <c r="B29" s="1" t="s">
        <v>86</v>
      </c>
      <c r="C29" s="3" t="s">
        <v>113</v>
      </c>
      <c r="D29" s="3"/>
      <c r="E29" s="47"/>
      <c r="F29" s="47"/>
      <c r="G29" s="47"/>
      <c r="I29" s="47"/>
      <c r="J29" s="47"/>
      <c r="K29" s="47"/>
      <c r="L29" s="47"/>
      <c r="M29" s="47"/>
      <c r="N29" s="47"/>
      <c r="O29" s="58"/>
      <c r="P29" s="58"/>
      <c r="Q29" s="58"/>
      <c r="R29" s="58"/>
      <c r="S29" s="47"/>
      <c r="T29" s="47"/>
      <c r="U29" s="47"/>
    </row>
    <row r="30" spans="1:21" ht="12" customHeight="1" x14ac:dyDescent="0.2">
      <c r="C30" s="1" t="s">
        <v>256</v>
      </c>
      <c r="E30" s="47"/>
      <c r="F30" s="47"/>
      <c r="G30" s="47"/>
      <c r="J30" s="47"/>
      <c r="K30" s="47"/>
      <c r="L30" s="47"/>
      <c r="M30" s="47"/>
      <c r="N30" s="47"/>
      <c r="O30" s="58"/>
      <c r="P30" s="58"/>
      <c r="Q30" s="58"/>
      <c r="R30" s="58"/>
      <c r="S30" s="47"/>
      <c r="T30" s="47"/>
      <c r="U30" s="47"/>
    </row>
    <row r="31" spans="1:21" ht="12" customHeight="1" x14ac:dyDescent="0.2">
      <c r="E31" s="47"/>
      <c r="F31" s="47"/>
      <c r="G31" s="47"/>
      <c r="J31" s="47"/>
      <c r="K31" s="47"/>
      <c r="L31" s="47"/>
      <c r="M31" s="47"/>
      <c r="N31" s="47"/>
      <c r="O31" s="58"/>
      <c r="P31" s="58"/>
      <c r="Q31" s="58"/>
      <c r="R31" s="58"/>
      <c r="S31" s="47"/>
      <c r="T31" s="47"/>
      <c r="U31" s="47"/>
    </row>
    <row r="32" spans="1:21" ht="12" customHeight="1" x14ac:dyDescent="0.2">
      <c r="C32" s="70"/>
      <c r="E32" s="47"/>
      <c r="F32" s="47"/>
      <c r="G32" s="47"/>
      <c r="J32" s="47"/>
      <c r="K32" s="47"/>
      <c r="L32" s="47"/>
      <c r="M32" s="47"/>
      <c r="N32" s="47"/>
      <c r="O32" s="58"/>
      <c r="P32" s="58"/>
      <c r="Q32" s="58"/>
      <c r="R32" s="58"/>
      <c r="S32" s="47"/>
      <c r="T32" s="47"/>
      <c r="U32" s="47"/>
    </row>
    <row r="33" spans="1:21" x14ac:dyDescent="0.2">
      <c r="A33" s="120" t="s">
        <v>63</v>
      </c>
      <c r="B33" s="121">
        <v>44500</v>
      </c>
      <c r="D33" s="23"/>
      <c r="E33" s="23"/>
      <c r="F33" s="23"/>
      <c r="G33" s="23"/>
      <c r="H33" s="23"/>
      <c r="I33" s="23"/>
      <c r="J33" s="23"/>
      <c r="K33" s="47"/>
      <c r="L33" s="47"/>
      <c r="M33" s="47"/>
      <c r="N33" s="47"/>
      <c r="O33" s="47"/>
      <c r="P33" s="48"/>
      <c r="Q33" s="47"/>
      <c r="R33" s="47"/>
      <c r="S33" s="47"/>
      <c r="T33" s="47"/>
      <c r="U33" s="47"/>
    </row>
    <row r="34" spans="1:21" ht="22.5" x14ac:dyDescent="0.2">
      <c r="A34" s="26" t="s">
        <v>64</v>
      </c>
      <c r="B34" s="55" t="s">
        <v>11</v>
      </c>
      <c r="C34" s="55" t="s">
        <v>12</v>
      </c>
      <c r="D34" s="26" t="s">
        <v>13</v>
      </c>
      <c r="E34" s="26" t="s">
        <v>14</v>
      </c>
      <c r="F34" s="26" t="s">
        <v>15</v>
      </c>
      <c r="G34" s="30" t="s">
        <v>16</v>
      </c>
      <c r="H34" s="26" t="s">
        <v>17</v>
      </c>
      <c r="I34" s="26" t="s">
        <v>18</v>
      </c>
      <c r="J34" s="26" t="s">
        <v>19</v>
      </c>
      <c r="K34" s="26" t="s">
        <v>20</v>
      </c>
      <c r="L34" s="26" t="s">
        <v>21</v>
      </c>
      <c r="M34" s="26" t="s">
        <v>22</v>
      </c>
      <c r="N34" s="26" t="s">
        <v>23</v>
      </c>
      <c r="O34" s="26" t="s">
        <v>24</v>
      </c>
      <c r="P34" s="26" t="s">
        <v>25</v>
      </c>
      <c r="Q34" s="26" t="s">
        <v>26</v>
      </c>
      <c r="R34" s="30" t="s">
        <v>73</v>
      </c>
      <c r="S34" s="26" t="s">
        <v>27</v>
      </c>
      <c r="T34" s="26" t="s">
        <v>28</v>
      </c>
      <c r="U34" s="26" t="s">
        <v>29</v>
      </c>
    </row>
    <row r="35" spans="1:21" x14ac:dyDescent="0.2">
      <c r="A35" s="10" t="s">
        <v>74</v>
      </c>
      <c r="B35" s="49" t="s">
        <v>30</v>
      </c>
      <c r="C35" s="87">
        <v>615</v>
      </c>
      <c r="D35" s="65">
        <v>1</v>
      </c>
      <c r="E35" s="88">
        <v>28.999999999999996</v>
      </c>
      <c r="F35" s="88">
        <v>3248</v>
      </c>
      <c r="G35" s="88">
        <v>57843</v>
      </c>
      <c r="H35" s="88">
        <v>43551</v>
      </c>
      <c r="I35" s="88">
        <v>8140.0000000000073</v>
      </c>
      <c r="J35" s="88">
        <v>20974.999999999993</v>
      </c>
      <c r="K35" s="88">
        <v>23645</v>
      </c>
      <c r="L35" s="88">
        <v>36828.999999999985</v>
      </c>
      <c r="M35" s="65">
        <v>196952</v>
      </c>
      <c r="N35" s="65"/>
      <c r="O35" s="65"/>
      <c r="P35" s="43">
        <f t="shared" ref="P35:P58" si="5">SUM(D35:O35)</f>
        <v>391213</v>
      </c>
      <c r="Q35" s="11">
        <f t="shared" ref="Q35:Q59" si="6">P35/1000</f>
        <v>391.21300000000002</v>
      </c>
      <c r="R35" s="10">
        <v>5.7</v>
      </c>
      <c r="S35" s="13">
        <f t="shared" ref="S35:S59" si="7">SUM(Q35:R35)</f>
        <v>396.91300000000001</v>
      </c>
      <c r="T35" s="14">
        <f>S35/C35%</f>
        <v>64.538699186991863</v>
      </c>
      <c r="U35" s="12">
        <f>C35-S35</f>
        <v>218.08699999999999</v>
      </c>
    </row>
    <row r="36" spans="1:21" x14ac:dyDescent="0.2">
      <c r="A36" s="10" t="s">
        <v>82</v>
      </c>
      <c r="B36" s="49" t="s">
        <v>31</v>
      </c>
      <c r="C36" s="94">
        <v>0</v>
      </c>
      <c r="D36" s="65">
        <v>0</v>
      </c>
      <c r="E36" s="88">
        <v>0</v>
      </c>
      <c r="F36" s="88">
        <v>0</v>
      </c>
      <c r="G36" s="88">
        <v>0</v>
      </c>
      <c r="H36" s="88">
        <v>0</v>
      </c>
      <c r="I36" s="88">
        <v>1</v>
      </c>
      <c r="J36" s="88">
        <v>0</v>
      </c>
      <c r="K36" s="88">
        <v>0</v>
      </c>
      <c r="L36" s="88">
        <v>2</v>
      </c>
      <c r="M36" s="65">
        <v>0</v>
      </c>
      <c r="N36" s="65"/>
      <c r="O36" s="65"/>
      <c r="P36" s="43">
        <f>SUM(D36:O36)</f>
        <v>3</v>
      </c>
      <c r="Q36" s="11">
        <f t="shared" si="6"/>
        <v>3.0000000000000001E-3</v>
      </c>
      <c r="R36" s="10">
        <v>0</v>
      </c>
      <c r="S36" s="13">
        <f t="shared" si="7"/>
        <v>3.0000000000000001E-3</v>
      </c>
      <c r="T36" s="13"/>
      <c r="U36" s="4"/>
    </row>
    <row r="37" spans="1:21" x14ac:dyDescent="0.2">
      <c r="A37" s="10" t="s">
        <v>75</v>
      </c>
      <c r="B37" s="49" t="s">
        <v>33</v>
      </c>
      <c r="C37" s="87">
        <v>190</v>
      </c>
      <c r="D37" s="65">
        <v>2129</v>
      </c>
      <c r="E37" s="88">
        <v>6901.9999999999991</v>
      </c>
      <c r="F37" s="88">
        <v>5451.0000000000009</v>
      </c>
      <c r="G37" s="88">
        <v>0</v>
      </c>
      <c r="H37" s="88">
        <v>500</v>
      </c>
      <c r="I37" s="88">
        <v>2155.9999999999995</v>
      </c>
      <c r="J37" s="88">
        <v>4490.9999999999991</v>
      </c>
      <c r="K37" s="88">
        <v>7068.0000000000018</v>
      </c>
      <c r="L37" s="88">
        <v>16665.999999999993</v>
      </c>
      <c r="M37" s="65">
        <v>20816.000000000004</v>
      </c>
      <c r="N37" s="65"/>
      <c r="O37" s="65"/>
      <c r="P37" s="43">
        <f t="shared" si="5"/>
        <v>66179</v>
      </c>
      <c r="Q37" s="11">
        <f t="shared" si="6"/>
        <v>66.179000000000002</v>
      </c>
      <c r="R37" s="10">
        <v>0.54800000000000004</v>
      </c>
      <c r="S37" s="13">
        <f t="shared" si="7"/>
        <v>66.727000000000004</v>
      </c>
      <c r="T37" s="14">
        <f>S37/C37%</f>
        <v>35.119473684210533</v>
      </c>
      <c r="U37" s="12">
        <f>C37-S37</f>
        <v>123.273</v>
      </c>
    </row>
    <row r="38" spans="1:21" x14ac:dyDescent="0.2">
      <c r="A38" s="10" t="s">
        <v>88</v>
      </c>
      <c r="B38" s="49" t="s">
        <v>89</v>
      </c>
      <c r="C38" s="94">
        <v>0</v>
      </c>
      <c r="D38" s="65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65">
        <v>0</v>
      </c>
      <c r="N38" s="65"/>
      <c r="O38" s="65"/>
      <c r="P38" s="43">
        <f t="shared" si="5"/>
        <v>0</v>
      </c>
      <c r="Q38" s="11">
        <f t="shared" si="6"/>
        <v>0</v>
      </c>
      <c r="R38" s="10">
        <v>0</v>
      </c>
      <c r="S38" s="13">
        <f t="shared" si="7"/>
        <v>0</v>
      </c>
      <c r="T38" s="14"/>
      <c r="U38" s="12"/>
    </row>
    <row r="39" spans="1:21" x14ac:dyDescent="0.2">
      <c r="A39" s="4" t="s">
        <v>34</v>
      </c>
      <c r="B39" s="50" t="s">
        <v>35</v>
      </c>
      <c r="C39" s="94">
        <v>0</v>
      </c>
      <c r="D39" s="65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65">
        <v>0</v>
      </c>
      <c r="N39" s="65"/>
      <c r="O39" s="65"/>
      <c r="P39" s="43">
        <f>SUM(D39:O39)</f>
        <v>0</v>
      </c>
      <c r="Q39" s="11">
        <f t="shared" si="6"/>
        <v>0</v>
      </c>
      <c r="R39" s="10">
        <v>0</v>
      </c>
      <c r="S39" s="13">
        <f t="shared" si="7"/>
        <v>0</v>
      </c>
      <c r="T39" s="13"/>
      <c r="U39" s="4"/>
    </row>
    <row r="40" spans="1:21" x14ac:dyDescent="0.2">
      <c r="A40" s="4" t="s">
        <v>36</v>
      </c>
      <c r="B40" s="51" t="s">
        <v>37</v>
      </c>
      <c r="C40" s="87">
        <v>250</v>
      </c>
      <c r="D40" s="65">
        <v>18</v>
      </c>
      <c r="E40" s="88">
        <v>34</v>
      </c>
      <c r="F40" s="88">
        <v>539</v>
      </c>
      <c r="G40" s="88">
        <v>99175</v>
      </c>
      <c r="H40" s="88">
        <v>3158.9999999999991</v>
      </c>
      <c r="I40" s="88">
        <v>3485.9999999999968</v>
      </c>
      <c r="J40" s="88">
        <v>3319.9999999999932</v>
      </c>
      <c r="K40" s="88">
        <v>1822.5000000000193</v>
      </c>
      <c r="L40" s="88">
        <v>7220.4999999999936</v>
      </c>
      <c r="M40" s="65">
        <v>15617.5</v>
      </c>
      <c r="N40" s="65"/>
      <c r="O40" s="65"/>
      <c r="P40" s="43">
        <f>SUM(D40:O40)</f>
        <v>134391.5</v>
      </c>
      <c r="Q40" s="11">
        <f t="shared" si="6"/>
        <v>134.39150000000001</v>
      </c>
      <c r="R40" s="10">
        <v>0</v>
      </c>
      <c r="S40" s="13">
        <f t="shared" si="7"/>
        <v>134.39150000000001</v>
      </c>
      <c r="T40" s="14">
        <f>S40/C40%</f>
        <v>53.756600000000006</v>
      </c>
      <c r="U40" s="12">
        <f>C40-S40</f>
        <v>115.60849999999999</v>
      </c>
    </row>
    <row r="41" spans="1:21" x14ac:dyDescent="0.2">
      <c r="A41" s="4" t="s">
        <v>4</v>
      </c>
      <c r="B41" s="50" t="s">
        <v>38</v>
      </c>
      <c r="C41" s="94">
        <v>0</v>
      </c>
      <c r="D41" s="65">
        <v>0</v>
      </c>
      <c r="E41" s="88">
        <v>1</v>
      </c>
      <c r="F41" s="88">
        <v>24</v>
      </c>
      <c r="G41" s="88">
        <v>212</v>
      </c>
      <c r="H41" s="88">
        <v>0</v>
      </c>
      <c r="I41" s="88">
        <v>0</v>
      </c>
      <c r="J41" s="88">
        <v>8.0000000000000071</v>
      </c>
      <c r="K41" s="88">
        <v>42.000000000000007</v>
      </c>
      <c r="L41" s="88">
        <v>40.999999999999979</v>
      </c>
      <c r="M41" s="65">
        <v>46.999999999999986</v>
      </c>
      <c r="N41" s="65"/>
      <c r="O41" s="65"/>
      <c r="P41" s="43">
        <f>SUM(D41:O41)</f>
        <v>375</v>
      </c>
      <c r="Q41" s="11">
        <f t="shared" si="6"/>
        <v>0.375</v>
      </c>
      <c r="R41" s="10">
        <v>0</v>
      </c>
      <c r="S41" s="13">
        <f t="shared" si="7"/>
        <v>0.375</v>
      </c>
      <c r="T41" s="13"/>
      <c r="U41" s="4"/>
    </row>
    <row r="42" spans="1:21" x14ac:dyDescent="0.2">
      <c r="A42" s="10" t="s">
        <v>76</v>
      </c>
      <c r="B42" s="49" t="s">
        <v>39</v>
      </c>
      <c r="C42" s="87">
        <v>580</v>
      </c>
      <c r="D42" s="65">
        <v>11697</v>
      </c>
      <c r="E42" s="88">
        <v>30462.999999999996</v>
      </c>
      <c r="F42" s="88">
        <v>13359.000000000002</v>
      </c>
      <c r="G42" s="88">
        <v>46514</v>
      </c>
      <c r="H42" s="88">
        <v>4415.9999999999927</v>
      </c>
      <c r="I42" s="88">
        <v>8558.0000000000073</v>
      </c>
      <c r="J42" s="88">
        <v>13975.000000000004</v>
      </c>
      <c r="K42" s="88">
        <v>20048</v>
      </c>
      <c r="L42" s="88">
        <v>52370</v>
      </c>
      <c r="M42" s="65">
        <v>42898.999999999978</v>
      </c>
      <c r="N42" s="65"/>
      <c r="O42" s="65"/>
      <c r="P42" s="43">
        <f t="shared" si="5"/>
        <v>244298.99999999997</v>
      </c>
      <c r="Q42" s="11">
        <f t="shared" si="6"/>
        <v>244.29899999999998</v>
      </c>
      <c r="R42" s="10">
        <v>2.5350000000000001</v>
      </c>
      <c r="S42" s="13">
        <f t="shared" si="7"/>
        <v>246.83399999999997</v>
      </c>
      <c r="T42" s="14">
        <f>S42/C42%</f>
        <v>42.557586206896552</v>
      </c>
      <c r="U42" s="12">
        <f>C42-S42</f>
        <v>333.16600000000005</v>
      </c>
    </row>
    <row r="43" spans="1:21" x14ac:dyDescent="0.2">
      <c r="A43" s="4" t="s">
        <v>5</v>
      </c>
      <c r="B43" s="49" t="s">
        <v>40</v>
      </c>
      <c r="C43" s="87">
        <v>1315</v>
      </c>
      <c r="D43" s="65">
        <v>3382</v>
      </c>
      <c r="E43" s="88">
        <v>33829.999999999993</v>
      </c>
      <c r="F43" s="88">
        <v>26959</v>
      </c>
      <c r="G43" s="88">
        <v>170606</v>
      </c>
      <c r="H43" s="88">
        <v>15852.000000000004</v>
      </c>
      <c r="I43" s="88">
        <v>42795.000000000015</v>
      </c>
      <c r="J43" s="88">
        <v>52473.999999999993</v>
      </c>
      <c r="K43" s="88">
        <v>59902.999999999993</v>
      </c>
      <c r="L43" s="88">
        <v>105784.00000000003</v>
      </c>
      <c r="M43" s="65">
        <v>62264.999999999956</v>
      </c>
      <c r="N43" s="65"/>
      <c r="O43" s="65"/>
      <c r="P43" s="43">
        <f t="shared" si="5"/>
        <v>573850</v>
      </c>
      <c r="Q43" s="11">
        <f t="shared" si="6"/>
        <v>573.85</v>
      </c>
      <c r="R43" s="10">
        <v>9.8610000000000007</v>
      </c>
      <c r="S43" s="13">
        <f t="shared" si="7"/>
        <v>583.71100000000001</v>
      </c>
      <c r="T43" s="14">
        <f>S43/C43%</f>
        <v>44.388669201520912</v>
      </c>
      <c r="U43" s="12">
        <f>C43-S43</f>
        <v>731.28899999999999</v>
      </c>
    </row>
    <row r="44" spans="1:21" x14ac:dyDescent="0.2">
      <c r="A44" s="4" t="s">
        <v>41</v>
      </c>
      <c r="B44" s="52" t="s">
        <v>42</v>
      </c>
      <c r="C44" s="94">
        <v>0</v>
      </c>
      <c r="D44" s="65">
        <v>0</v>
      </c>
      <c r="E44" s="88">
        <v>1</v>
      </c>
      <c r="F44" s="88">
        <v>1</v>
      </c>
      <c r="G44" s="88">
        <v>19.000000000000004</v>
      </c>
      <c r="H44" s="88">
        <v>0.999999999999994</v>
      </c>
      <c r="I44" s="88">
        <v>1.0000000000000044</v>
      </c>
      <c r="J44" s="88">
        <v>2.0000000000000018</v>
      </c>
      <c r="K44" s="88">
        <v>1.9999999999999982</v>
      </c>
      <c r="L44" s="88">
        <v>1.0000000000000009</v>
      </c>
      <c r="M44" s="65">
        <v>1.9999999999999982</v>
      </c>
      <c r="N44" s="65"/>
      <c r="O44" s="65"/>
      <c r="P44" s="43">
        <f t="shared" si="5"/>
        <v>30</v>
      </c>
      <c r="Q44" s="11">
        <f t="shared" si="6"/>
        <v>0.03</v>
      </c>
      <c r="R44" s="10">
        <v>0</v>
      </c>
      <c r="S44" s="13">
        <f t="shared" si="7"/>
        <v>0.03</v>
      </c>
      <c r="T44" s="13"/>
      <c r="U44" s="4"/>
    </row>
    <row r="45" spans="1:21" x14ac:dyDescent="0.2">
      <c r="A45" s="4" t="s">
        <v>6</v>
      </c>
      <c r="B45" s="53" t="s">
        <v>43</v>
      </c>
      <c r="C45" s="87">
        <v>60</v>
      </c>
      <c r="D45" s="65">
        <v>18</v>
      </c>
      <c r="E45" s="88">
        <v>200.99999999999997</v>
      </c>
      <c r="F45" s="88">
        <v>321.00000000000006</v>
      </c>
      <c r="G45" s="88">
        <v>5386</v>
      </c>
      <c r="H45" s="88">
        <v>1948</v>
      </c>
      <c r="I45" s="88">
        <v>679.99999999999955</v>
      </c>
      <c r="J45" s="88">
        <v>3752</v>
      </c>
      <c r="K45" s="88">
        <v>708.00000000000102</v>
      </c>
      <c r="L45" s="88">
        <v>304.99999999999761</v>
      </c>
      <c r="M45" s="65">
        <v>704.99999999999989</v>
      </c>
      <c r="N45" s="65"/>
      <c r="O45" s="65"/>
      <c r="P45" s="43">
        <f t="shared" si="5"/>
        <v>14024</v>
      </c>
      <c r="Q45" s="11">
        <f t="shared" si="6"/>
        <v>14.023999999999999</v>
      </c>
      <c r="R45" s="10">
        <v>7.0000000000000001E-3</v>
      </c>
      <c r="S45" s="13">
        <f t="shared" si="7"/>
        <v>14.030999999999999</v>
      </c>
      <c r="T45" s="14">
        <f>S45/C45%</f>
        <v>23.384999999999998</v>
      </c>
      <c r="U45" s="12">
        <f>C45-S45</f>
        <v>45.969000000000001</v>
      </c>
    </row>
    <row r="46" spans="1:21" x14ac:dyDescent="0.2">
      <c r="A46" s="4" t="s">
        <v>44</v>
      </c>
      <c r="B46" s="17" t="s">
        <v>45</v>
      </c>
      <c r="C46" s="94">
        <v>0</v>
      </c>
      <c r="D46" s="65">
        <v>0</v>
      </c>
      <c r="E46" s="88">
        <v>0</v>
      </c>
      <c r="F46" s="88">
        <v>0</v>
      </c>
      <c r="G46" s="88">
        <v>1018</v>
      </c>
      <c r="H46" s="88">
        <v>22.000000000000021</v>
      </c>
      <c r="I46" s="88">
        <v>592.00000000000011</v>
      </c>
      <c r="J46" s="88">
        <v>1119.9999999999995</v>
      </c>
      <c r="K46" s="88">
        <v>1099.0000000000005</v>
      </c>
      <c r="L46" s="88">
        <v>662.00000000000023</v>
      </c>
      <c r="M46" s="65">
        <v>546</v>
      </c>
      <c r="N46" s="65"/>
      <c r="O46" s="65"/>
      <c r="P46" s="43">
        <f t="shared" si="5"/>
        <v>5059</v>
      </c>
      <c r="Q46" s="11">
        <f t="shared" si="6"/>
        <v>5.0590000000000002</v>
      </c>
      <c r="R46" s="10">
        <v>0</v>
      </c>
      <c r="S46" s="13">
        <f t="shared" si="7"/>
        <v>5.0590000000000002</v>
      </c>
      <c r="T46" s="13"/>
      <c r="U46" s="4"/>
    </row>
    <row r="47" spans="1:21" x14ac:dyDescent="0.2">
      <c r="A47" s="4" t="s">
        <v>7</v>
      </c>
      <c r="B47" s="49" t="s">
        <v>46</v>
      </c>
      <c r="C47" s="87">
        <v>1</v>
      </c>
      <c r="D47" s="65">
        <v>0</v>
      </c>
      <c r="E47" s="88">
        <v>0</v>
      </c>
      <c r="F47" s="88">
        <v>0</v>
      </c>
      <c r="G47" s="88">
        <v>3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65">
        <v>0</v>
      </c>
      <c r="N47" s="65"/>
      <c r="O47" s="65"/>
      <c r="P47" s="43">
        <f t="shared" si="5"/>
        <v>3</v>
      </c>
      <c r="Q47" s="11">
        <f t="shared" si="6"/>
        <v>3.0000000000000001E-3</v>
      </c>
      <c r="R47" s="10">
        <v>3.2000000000000001E-2</v>
      </c>
      <c r="S47" s="13">
        <f t="shared" si="7"/>
        <v>3.5000000000000003E-2</v>
      </c>
      <c r="T47" s="14">
        <f>S47/C47%</f>
        <v>3.5000000000000004</v>
      </c>
      <c r="U47" s="12">
        <f>C47-S47</f>
        <v>0.96499999999999997</v>
      </c>
    </row>
    <row r="48" spans="1:21" x14ac:dyDescent="0.2">
      <c r="A48" s="4" t="s">
        <v>47</v>
      </c>
      <c r="B48" s="49" t="s">
        <v>48</v>
      </c>
      <c r="C48" s="87">
        <v>175</v>
      </c>
      <c r="D48" s="65">
        <v>0</v>
      </c>
      <c r="E48" s="88">
        <v>0</v>
      </c>
      <c r="F48" s="88">
        <v>0</v>
      </c>
      <c r="G48" s="88">
        <v>111125</v>
      </c>
      <c r="H48" s="88">
        <v>30.000000000001137</v>
      </c>
      <c r="I48" s="88">
        <v>0</v>
      </c>
      <c r="J48" s="88">
        <v>0</v>
      </c>
      <c r="K48" s="88">
        <v>0</v>
      </c>
      <c r="L48" s="88">
        <v>0</v>
      </c>
      <c r="M48" s="65">
        <v>0</v>
      </c>
      <c r="N48" s="65"/>
      <c r="O48" s="65"/>
      <c r="P48" s="43">
        <f t="shared" si="5"/>
        <v>111155</v>
      </c>
      <c r="Q48" s="11">
        <f t="shared" si="6"/>
        <v>111.155</v>
      </c>
      <c r="R48" s="10">
        <v>5.0000000000000001E-3</v>
      </c>
      <c r="S48" s="13">
        <f t="shared" si="7"/>
        <v>111.16</v>
      </c>
      <c r="T48" s="14">
        <f>S48/C48%</f>
        <v>63.519999999999996</v>
      </c>
      <c r="U48" s="12">
        <f>C48-S48</f>
        <v>63.84</v>
      </c>
    </row>
    <row r="49" spans="1:21" x14ac:dyDescent="0.2">
      <c r="A49" s="4" t="s">
        <v>49</v>
      </c>
      <c r="B49" s="50" t="s">
        <v>50</v>
      </c>
      <c r="C49" s="94">
        <v>0</v>
      </c>
      <c r="D49" s="65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65">
        <v>0</v>
      </c>
      <c r="N49" s="65"/>
      <c r="O49" s="65"/>
      <c r="P49" s="43">
        <f t="shared" si="5"/>
        <v>0</v>
      </c>
      <c r="Q49" s="11">
        <f t="shared" si="6"/>
        <v>0</v>
      </c>
      <c r="R49" s="10">
        <v>0</v>
      </c>
      <c r="S49" s="13">
        <f t="shared" si="7"/>
        <v>0</v>
      </c>
      <c r="T49" s="13"/>
      <c r="U49" s="12"/>
    </row>
    <row r="50" spans="1:21" x14ac:dyDescent="0.2">
      <c r="A50" s="4" t="s">
        <v>51</v>
      </c>
      <c r="B50" s="17" t="s">
        <v>52</v>
      </c>
      <c r="C50" s="87">
        <v>80</v>
      </c>
      <c r="D50" s="65">
        <v>0</v>
      </c>
      <c r="E50" s="88">
        <v>0</v>
      </c>
      <c r="F50" s="88">
        <v>0</v>
      </c>
      <c r="G50" s="88">
        <v>0</v>
      </c>
      <c r="H50" s="88">
        <v>0</v>
      </c>
      <c r="I50" s="88">
        <v>5423</v>
      </c>
      <c r="J50" s="88">
        <v>26414</v>
      </c>
      <c r="K50" s="88">
        <v>30309</v>
      </c>
      <c r="L50" s="88">
        <v>0</v>
      </c>
      <c r="M50" s="65">
        <v>0</v>
      </c>
      <c r="N50" s="65"/>
      <c r="O50" s="65"/>
      <c r="P50" s="43">
        <f t="shared" si="5"/>
        <v>62146</v>
      </c>
      <c r="Q50" s="11">
        <f t="shared" si="6"/>
        <v>62.146000000000001</v>
      </c>
      <c r="R50" s="10">
        <v>0.3</v>
      </c>
      <c r="S50" s="13">
        <f t="shared" si="7"/>
        <v>62.445999999999998</v>
      </c>
      <c r="T50" s="14">
        <f>S50/C50%</f>
        <v>78.05749999999999</v>
      </c>
      <c r="U50" s="12">
        <f>C50-S50</f>
        <v>17.554000000000002</v>
      </c>
    </row>
    <row r="51" spans="1:21" x14ac:dyDescent="0.2">
      <c r="A51" s="4" t="s">
        <v>53</v>
      </c>
      <c r="B51" s="53" t="s">
        <v>54</v>
      </c>
      <c r="C51" s="94">
        <v>0</v>
      </c>
      <c r="D51" s="65">
        <v>0</v>
      </c>
      <c r="E51" s="88">
        <v>0</v>
      </c>
      <c r="F51" s="88">
        <v>0</v>
      </c>
      <c r="G51" s="88">
        <v>0</v>
      </c>
      <c r="H51" s="88">
        <v>0</v>
      </c>
      <c r="I51" s="88">
        <v>1</v>
      </c>
      <c r="J51" s="88">
        <v>3</v>
      </c>
      <c r="K51" s="88">
        <v>13.000000000000002</v>
      </c>
      <c r="L51" s="88">
        <v>8.9999999999999982</v>
      </c>
      <c r="M51" s="65">
        <v>2.0000000000000018</v>
      </c>
      <c r="N51" s="65"/>
      <c r="O51" s="65"/>
      <c r="P51" s="43">
        <f t="shared" si="5"/>
        <v>28</v>
      </c>
      <c r="Q51" s="11">
        <f t="shared" si="6"/>
        <v>2.8000000000000001E-2</v>
      </c>
      <c r="R51" s="10">
        <v>0</v>
      </c>
      <c r="S51" s="13">
        <f t="shared" si="7"/>
        <v>2.8000000000000001E-2</v>
      </c>
      <c r="T51" s="13"/>
      <c r="U51" s="4"/>
    </row>
    <row r="52" spans="1:21" x14ac:dyDescent="0.2">
      <c r="A52" s="10" t="s">
        <v>77</v>
      </c>
      <c r="B52" s="49" t="s">
        <v>55</v>
      </c>
      <c r="C52" s="87">
        <v>455</v>
      </c>
      <c r="D52" s="65">
        <v>0</v>
      </c>
      <c r="E52" s="88">
        <v>58</v>
      </c>
      <c r="F52" s="88">
        <v>11653</v>
      </c>
      <c r="G52" s="88">
        <v>169034</v>
      </c>
      <c r="H52" s="88">
        <v>11596.000000000004</v>
      </c>
      <c r="I52" s="88">
        <v>3645.9999999999864</v>
      </c>
      <c r="J52" s="88">
        <v>7084.0000000000182</v>
      </c>
      <c r="K52" s="88">
        <v>9566.0000000000036</v>
      </c>
      <c r="L52" s="88">
        <v>12974.999999999995</v>
      </c>
      <c r="M52" s="65">
        <v>27621.999999999985</v>
      </c>
      <c r="N52" s="65"/>
      <c r="O52" s="65"/>
      <c r="P52" s="43">
        <f>SUM(D52:O52)</f>
        <v>253234</v>
      </c>
      <c r="Q52" s="11">
        <f t="shared" si="6"/>
        <v>253.23400000000001</v>
      </c>
      <c r="R52" s="10">
        <v>3.895</v>
      </c>
      <c r="S52" s="13">
        <f t="shared" si="7"/>
        <v>257.12900000000002</v>
      </c>
      <c r="T52" s="14">
        <f>S52/C52%</f>
        <v>56.511868131868141</v>
      </c>
      <c r="U52" s="12">
        <f>C52-S52</f>
        <v>197.87099999999998</v>
      </c>
    </row>
    <row r="53" spans="1:21" x14ac:dyDescent="0.2">
      <c r="A53" s="10" t="s">
        <v>93</v>
      </c>
      <c r="B53" s="49" t="s">
        <v>94</v>
      </c>
      <c r="C53" s="87">
        <v>0</v>
      </c>
      <c r="D53" s="65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65">
        <v>0</v>
      </c>
      <c r="N53" s="65"/>
      <c r="O53" s="65"/>
      <c r="P53" s="43">
        <f>SUM(D53:O53)</f>
        <v>0</v>
      </c>
      <c r="Q53" s="11">
        <f t="shared" si="6"/>
        <v>0</v>
      </c>
      <c r="R53" s="10">
        <v>0</v>
      </c>
      <c r="S53" s="13">
        <f t="shared" si="7"/>
        <v>0</v>
      </c>
      <c r="T53" s="14"/>
      <c r="U53" s="12"/>
    </row>
    <row r="54" spans="1:21" x14ac:dyDescent="0.2">
      <c r="A54" s="10" t="s">
        <v>90</v>
      </c>
      <c r="B54" s="59" t="s">
        <v>91</v>
      </c>
      <c r="C54" s="94">
        <v>0</v>
      </c>
      <c r="D54" s="65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65">
        <v>0</v>
      </c>
      <c r="N54" s="65"/>
      <c r="O54" s="65"/>
      <c r="P54" s="43">
        <f>SUM(D54:O54)</f>
        <v>0</v>
      </c>
      <c r="Q54" s="11">
        <f t="shared" si="6"/>
        <v>0</v>
      </c>
      <c r="R54" s="10">
        <v>0</v>
      </c>
      <c r="S54" s="13">
        <f t="shared" si="7"/>
        <v>0</v>
      </c>
      <c r="T54" s="14"/>
      <c r="U54" s="12"/>
    </row>
    <row r="55" spans="1:21" x14ac:dyDescent="0.2">
      <c r="A55" s="4" t="s">
        <v>58</v>
      </c>
      <c r="B55" s="5" t="s">
        <v>59</v>
      </c>
      <c r="C55" s="94">
        <v>0</v>
      </c>
      <c r="D55" s="65">
        <v>0</v>
      </c>
      <c r="E55" s="88">
        <v>0</v>
      </c>
      <c r="F55" s="88">
        <v>0</v>
      </c>
      <c r="G55" s="88">
        <v>12</v>
      </c>
      <c r="H55" s="88">
        <v>5.0000000000000009</v>
      </c>
      <c r="I55" s="88">
        <v>0.99999999999999745</v>
      </c>
      <c r="J55" s="88">
        <v>0</v>
      </c>
      <c r="K55" s="88">
        <v>0</v>
      </c>
      <c r="L55" s="88">
        <v>3.0000000000000062</v>
      </c>
      <c r="M55" s="65">
        <v>11.999999999999996</v>
      </c>
      <c r="N55" s="65"/>
      <c r="O55" s="65"/>
      <c r="P55" s="43">
        <f>SUM(D55:O55)</f>
        <v>33</v>
      </c>
      <c r="Q55" s="11">
        <f t="shared" si="6"/>
        <v>3.3000000000000002E-2</v>
      </c>
      <c r="R55" s="10">
        <v>0</v>
      </c>
      <c r="S55" s="13">
        <f t="shared" si="7"/>
        <v>3.3000000000000002E-2</v>
      </c>
      <c r="T55" s="13"/>
      <c r="U55" s="4"/>
    </row>
    <row r="56" spans="1:21" x14ac:dyDescent="0.2">
      <c r="A56" s="4" t="s">
        <v>83</v>
      </c>
      <c r="B56" s="17" t="s">
        <v>32</v>
      </c>
      <c r="C56" s="94">
        <v>0</v>
      </c>
      <c r="D56" s="65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65">
        <v>0</v>
      </c>
      <c r="N56" s="65"/>
      <c r="O56" s="65"/>
      <c r="P56" s="43">
        <f>SUM(D56:O56)</f>
        <v>0</v>
      </c>
      <c r="Q56" s="11">
        <f t="shared" si="6"/>
        <v>0</v>
      </c>
      <c r="R56" s="10">
        <v>0</v>
      </c>
      <c r="S56" s="13">
        <f t="shared" si="7"/>
        <v>0</v>
      </c>
      <c r="T56" s="13"/>
      <c r="U56" s="4"/>
    </row>
    <row r="57" spans="1:21" x14ac:dyDescent="0.2">
      <c r="A57" s="4" t="s">
        <v>56</v>
      </c>
      <c r="B57" s="29" t="s">
        <v>57</v>
      </c>
      <c r="C57" s="94">
        <v>0</v>
      </c>
      <c r="D57" s="65">
        <v>0</v>
      </c>
      <c r="E57" s="88">
        <v>0</v>
      </c>
      <c r="F57" s="88">
        <v>0</v>
      </c>
      <c r="G57" s="88">
        <v>1</v>
      </c>
      <c r="H57" s="88">
        <v>0</v>
      </c>
      <c r="I57" s="88">
        <v>4</v>
      </c>
      <c r="J57" s="88">
        <v>12.999999999999998</v>
      </c>
      <c r="K57" s="88">
        <v>35</v>
      </c>
      <c r="L57" s="88">
        <v>11.000000000000004</v>
      </c>
      <c r="M57" s="65">
        <v>7.9999999999999929</v>
      </c>
      <c r="N57" s="65"/>
      <c r="O57" s="65"/>
      <c r="P57" s="43">
        <f t="shared" si="5"/>
        <v>72</v>
      </c>
      <c r="Q57" s="11">
        <f t="shared" si="6"/>
        <v>7.1999999999999995E-2</v>
      </c>
      <c r="R57" s="10">
        <v>0</v>
      </c>
      <c r="S57" s="13">
        <f t="shared" si="7"/>
        <v>7.1999999999999995E-2</v>
      </c>
      <c r="T57" s="13"/>
      <c r="U57" s="4"/>
    </row>
    <row r="58" spans="1:21" x14ac:dyDescent="0.2">
      <c r="A58" s="4" t="s">
        <v>60</v>
      </c>
      <c r="B58" s="53" t="s">
        <v>61</v>
      </c>
      <c r="C58" s="87">
        <v>50</v>
      </c>
      <c r="D58" s="65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65">
        <v>0</v>
      </c>
      <c r="N58" s="65"/>
      <c r="O58" s="65"/>
      <c r="P58" s="43">
        <f t="shared" si="5"/>
        <v>0</v>
      </c>
      <c r="Q58" s="11">
        <f t="shared" si="6"/>
        <v>0</v>
      </c>
      <c r="R58" s="10">
        <v>0</v>
      </c>
      <c r="S58" s="13">
        <f t="shared" si="7"/>
        <v>0</v>
      </c>
      <c r="T58" s="14">
        <f>(S36+S38+S39+S41+S44+S46+S49+S51+S54+S55+S56+S57+S58+S53)/C58%</f>
        <v>11.200000000000001</v>
      </c>
      <c r="U58" s="12">
        <f>C58-S36-S38-S39-S41-S44-S46-S49-S51-S54-S56-S55-S57-S58</f>
        <v>44.4</v>
      </c>
    </row>
    <row r="59" spans="1:21" x14ac:dyDescent="0.2">
      <c r="A59" s="20" t="s">
        <v>3</v>
      </c>
      <c r="B59" s="54" t="s">
        <v>62</v>
      </c>
      <c r="C59" s="38">
        <f t="shared" ref="C59:O59" si="8">SUM(C35:C58)</f>
        <v>3771</v>
      </c>
      <c r="D59" s="56">
        <f>SUM(D35:D58)</f>
        <v>17245</v>
      </c>
      <c r="E59" s="56">
        <f>SUM(E35:E58)</f>
        <v>71518.999999999985</v>
      </c>
      <c r="F59" s="56">
        <f t="shared" si="8"/>
        <v>61555</v>
      </c>
      <c r="G59" s="56">
        <f t="shared" si="8"/>
        <v>660948</v>
      </c>
      <c r="H59" s="56">
        <f t="shared" si="8"/>
        <v>81080</v>
      </c>
      <c r="I59" s="56">
        <f t="shared" si="8"/>
        <v>75484.000000000015</v>
      </c>
      <c r="J59" s="56">
        <f t="shared" si="8"/>
        <v>133631</v>
      </c>
      <c r="K59" s="57">
        <f t="shared" si="8"/>
        <v>154260.5</v>
      </c>
      <c r="L59" s="56">
        <f t="shared" si="8"/>
        <v>232878.5</v>
      </c>
      <c r="M59" s="56">
        <f t="shared" si="8"/>
        <v>367493.49999999994</v>
      </c>
      <c r="N59" s="56">
        <f t="shared" si="8"/>
        <v>0</v>
      </c>
      <c r="O59" s="57">
        <f t="shared" si="8"/>
        <v>0</v>
      </c>
      <c r="P59" s="56">
        <f>SUM(D59:O59)</f>
        <v>1856094.5</v>
      </c>
      <c r="Q59" s="11">
        <f t="shared" si="6"/>
        <v>1856.0944999999999</v>
      </c>
      <c r="R59" s="21">
        <f>SUM(R35:R58)</f>
        <v>22.883000000000003</v>
      </c>
      <c r="S59" s="13">
        <f t="shared" si="7"/>
        <v>1878.9775</v>
      </c>
      <c r="T59" s="14">
        <f>S59/C59%</f>
        <v>49.827035269159374</v>
      </c>
      <c r="U59" s="11">
        <f>SUM(U35:U58)</f>
        <v>1892.0225</v>
      </c>
    </row>
    <row r="60" spans="1:21" s="37" customFormat="1" x14ac:dyDescent="0.2">
      <c r="A60" s="7" t="s">
        <v>84</v>
      </c>
      <c r="B60" s="45" t="s">
        <v>85</v>
      </c>
      <c r="C60" s="33"/>
      <c r="D60" s="7"/>
      <c r="E60" s="7"/>
      <c r="F60" s="7"/>
      <c r="G60" s="7"/>
      <c r="H60" s="7"/>
      <c r="I60" s="7"/>
      <c r="J60" s="7"/>
      <c r="K60" s="34"/>
      <c r="L60" s="34"/>
      <c r="M60" s="7"/>
      <c r="N60" s="7"/>
      <c r="O60" s="7"/>
      <c r="P60" s="34"/>
      <c r="Q60" s="35"/>
      <c r="R60" s="35"/>
      <c r="S60" s="35"/>
      <c r="T60" s="36"/>
      <c r="U60" s="35"/>
    </row>
    <row r="61" spans="1:21" s="37" customFormat="1" x14ac:dyDescent="0.2">
      <c r="A61" s="7"/>
      <c r="B61" s="32"/>
      <c r="C61" s="33"/>
      <c r="D61" s="7"/>
      <c r="E61" s="7"/>
      <c r="F61" s="7"/>
      <c r="G61" s="7"/>
      <c r="H61" s="7"/>
      <c r="I61" s="7"/>
      <c r="J61" s="7"/>
      <c r="K61" s="34"/>
      <c r="L61" s="34"/>
      <c r="M61" s="7"/>
      <c r="N61" s="7"/>
      <c r="O61" s="7"/>
      <c r="P61" s="34"/>
      <c r="Q61" s="35"/>
      <c r="R61" s="35"/>
      <c r="S61" s="35"/>
      <c r="T61" s="36"/>
      <c r="U61" s="35"/>
    </row>
    <row r="62" spans="1:21" x14ac:dyDescent="0.2">
      <c r="B62" s="6"/>
      <c r="C62" s="6"/>
      <c r="D62" s="6"/>
      <c r="E62" s="6"/>
      <c r="F62" s="6"/>
      <c r="G62" s="6"/>
      <c r="H62" s="6"/>
      <c r="I62" s="6"/>
      <c r="J62" s="6"/>
      <c r="K62" s="31"/>
      <c r="L62" s="31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">
      <c r="A63" s="8" t="s">
        <v>3</v>
      </c>
      <c r="B63" s="115">
        <v>44510</v>
      </c>
      <c r="E63" s="1"/>
      <c r="F63" s="1"/>
    </row>
    <row r="64" spans="1:21" ht="22.5" x14ac:dyDescent="0.2">
      <c r="A64" s="26" t="s">
        <v>64</v>
      </c>
      <c r="B64" s="27" t="s">
        <v>11</v>
      </c>
      <c r="C64" s="27" t="s">
        <v>12</v>
      </c>
      <c r="D64" s="26" t="s">
        <v>13</v>
      </c>
      <c r="E64" s="26" t="s">
        <v>14</v>
      </c>
      <c r="F64" s="26" t="s">
        <v>15</v>
      </c>
      <c r="G64" s="26" t="s">
        <v>16</v>
      </c>
      <c r="H64" s="26" t="s">
        <v>17</v>
      </c>
      <c r="I64" s="26" t="s">
        <v>18</v>
      </c>
      <c r="J64" s="26" t="s">
        <v>19</v>
      </c>
      <c r="K64" s="26" t="s">
        <v>20</v>
      </c>
      <c r="L64" s="26" t="s">
        <v>21</v>
      </c>
      <c r="M64" s="26" t="s">
        <v>22</v>
      </c>
      <c r="N64" s="26" t="s">
        <v>23</v>
      </c>
      <c r="O64" s="26" t="s">
        <v>24</v>
      </c>
      <c r="P64" s="26" t="s">
        <v>25</v>
      </c>
      <c r="Q64" s="26" t="s">
        <v>26</v>
      </c>
      <c r="R64" s="30" t="s">
        <v>73</v>
      </c>
      <c r="S64" s="26" t="s">
        <v>27</v>
      </c>
      <c r="T64" s="26" t="s">
        <v>28</v>
      </c>
      <c r="U64" s="26" t="s">
        <v>29</v>
      </c>
    </row>
    <row r="65" spans="1:21" x14ac:dyDescent="0.2">
      <c r="A65" s="10" t="s">
        <v>74</v>
      </c>
      <c r="B65" s="9" t="s">
        <v>30</v>
      </c>
      <c r="C65" s="38">
        <f>C4+C35</f>
        <v>1113.81</v>
      </c>
      <c r="D65" s="24">
        <f t="shared" ref="D65:D88" si="9">SUM(D4,D35)</f>
        <v>158</v>
      </c>
      <c r="E65" s="24">
        <f t="shared" ref="E65:O65" si="10">E4+E35</f>
        <v>205</v>
      </c>
      <c r="F65" s="24">
        <f t="shared" si="10"/>
        <v>3706</v>
      </c>
      <c r="G65" s="24">
        <f t="shared" si="10"/>
        <v>111367</v>
      </c>
      <c r="H65" s="24">
        <f t="shared" si="10"/>
        <v>222862.5</v>
      </c>
      <c r="I65" s="24">
        <f t="shared" si="10"/>
        <v>8182.0000000000073</v>
      </c>
      <c r="J65" s="24">
        <f t="shared" si="10"/>
        <v>206505</v>
      </c>
      <c r="K65" s="24">
        <f t="shared" si="10"/>
        <v>93697</v>
      </c>
      <c r="L65" s="24">
        <f t="shared" si="10"/>
        <v>37123.999999999985</v>
      </c>
      <c r="M65" s="24">
        <f t="shared" si="10"/>
        <v>197496</v>
      </c>
      <c r="N65" s="24">
        <f t="shared" si="10"/>
        <v>0</v>
      </c>
      <c r="O65" s="24">
        <f t="shared" si="10"/>
        <v>0</v>
      </c>
      <c r="P65" s="24">
        <f t="shared" ref="P65:P89" si="11">SUM(D65:O65)</f>
        <v>881302.5</v>
      </c>
      <c r="Q65" s="11">
        <f t="shared" ref="Q65:Q89" si="12">P65/1000</f>
        <v>881.30250000000001</v>
      </c>
      <c r="R65" s="12">
        <f t="shared" ref="R65:R88" si="13">SUM(R4,R35)</f>
        <v>11.163</v>
      </c>
      <c r="S65" s="13">
        <f t="shared" ref="S65:S89" si="14">SUM(Q65:R65)</f>
        <v>892.46550000000002</v>
      </c>
      <c r="T65" s="14">
        <f>S65/C65%</f>
        <v>80.127265871198858</v>
      </c>
      <c r="U65" s="12">
        <f>C65-S65</f>
        <v>221.34449999999993</v>
      </c>
    </row>
    <row r="66" spans="1:21" x14ac:dyDescent="0.2">
      <c r="A66" s="10" t="s">
        <v>82</v>
      </c>
      <c r="B66" s="9" t="s">
        <v>31</v>
      </c>
      <c r="C66" s="16">
        <f>SUM(C5,C36)</f>
        <v>0</v>
      </c>
      <c r="D66" s="24">
        <f t="shared" si="9"/>
        <v>0</v>
      </c>
      <c r="E66" s="24">
        <f t="shared" ref="E66:O66" si="15">E5+E36</f>
        <v>0</v>
      </c>
      <c r="F66" s="24">
        <f t="shared" si="15"/>
        <v>0</v>
      </c>
      <c r="G66" s="24">
        <f t="shared" si="15"/>
        <v>9</v>
      </c>
      <c r="H66" s="24">
        <f t="shared" si="15"/>
        <v>43</v>
      </c>
      <c r="I66" s="24">
        <f t="shared" si="15"/>
        <v>1</v>
      </c>
      <c r="J66" s="24">
        <f t="shared" si="15"/>
        <v>31</v>
      </c>
      <c r="K66" s="24">
        <f t="shared" si="15"/>
        <v>2</v>
      </c>
      <c r="L66" s="24">
        <f t="shared" si="15"/>
        <v>2</v>
      </c>
      <c r="M66" s="24">
        <f t="shared" si="15"/>
        <v>0</v>
      </c>
      <c r="N66" s="24">
        <f t="shared" si="15"/>
        <v>0</v>
      </c>
      <c r="O66" s="24">
        <f t="shared" si="15"/>
        <v>0</v>
      </c>
      <c r="P66" s="24">
        <f t="shared" si="11"/>
        <v>88</v>
      </c>
      <c r="Q66" s="11">
        <f>P66/1000</f>
        <v>8.7999999999999995E-2</v>
      </c>
      <c r="R66" s="12">
        <f t="shared" si="13"/>
        <v>1.9E-2</v>
      </c>
      <c r="S66" s="13">
        <f t="shared" si="14"/>
        <v>0.107</v>
      </c>
      <c r="T66" s="13"/>
      <c r="U66" s="4"/>
    </row>
    <row r="67" spans="1:21" x14ac:dyDescent="0.2">
      <c r="A67" s="10" t="s">
        <v>75</v>
      </c>
      <c r="B67" s="9" t="s">
        <v>33</v>
      </c>
      <c r="C67" s="38">
        <f>C6+C37</f>
        <v>333.5</v>
      </c>
      <c r="D67" s="24">
        <f t="shared" si="9"/>
        <v>26971</v>
      </c>
      <c r="E67" s="24">
        <f t="shared" ref="E67:O67" si="16">E6+E37</f>
        <v>16542</v>
      </c>
      <c r="F67" s="24">
        <f t="shared" si="16"/>
        <v>11064</v>
      </c>
      <c r="G67" s="24">
        <f t="shared" si="16"/>
        <v>2877</v>
      </c>
      <c r="H67" s="24">
        <f t="shared" si="16"/>
        <v>6751.5</v>
      </c>
      <c r="I67" s="24">
        <f t="shared" si="16"/>
        <v>3187.9999999999995</v>
      </c>
      <c r="J67" s="24">
        <f t="shared" si="16"/>
        <v>9570</v>
      </c>
      <c r="K67" s="24">
        <f t="shared" si="16"/>
        <v>13398.000000000002</v>
      </c>
      <c r="L67" s="24">
        <f t="shared" si="16"/>
        <v>30678.999999999993</v>
      </c>
      <c r="M67" s="24">
        <f t="shared" si="16"/>
        <v>32875</v>
      </c>
      <c r="N67" s="24">
        <f t="shared" si="16"/>
        <v>0</v>
      </c>
      <c r="O67" s="24">
        <f t="shared" si="16"/>
        <v>0</v>
      </c>
      <c r="P67" s="24">
        <f t="shared" si="11"/>
        <v>153915.5</v>
      </c>
      <c r="Q67" s="11">
        <f t="shared" si="12"/>
        <v>153.91550000000001</v>
      </c>
      <c r="R67" s="12">
        <f t="shared" si="13"/>
        <v>1.2829999999999999</v>
      </c>
      <c r="S67" s="13">
        <f t="shared" si="14"/>
        <v>155.1985</v>
      </c>
      <c r="T67" s="14">
        <f>S67/C67%</f>
        <v>46.536281859070463</v>
      </c>
      <c r="U67" s="12">
        <f>C67-S67</f>
        <v>178.3015</v>
      </c>
    </row>
    <row r="68" spans="1:21" x14ac:dyDescent="0.2">
      <c r="A68" s="10" t="s">
        <v>88</v>
      </c>
      <c r="B68" s="49" t="s">
        <v>89</v>
      </c>
      <c r="C68" s="39"/>
      <c r="D68" s="24">
        <f t="shared" si="9"/>
        <v>0</v>
      </c>
      <c r="E68" s="24">
        <f t="shared" ref="E68:O68" si="17">E7+E38</f>
        <v>0</v>
      </c>
      <c r="F68" s="24">
        <f t="shared" si="17"/>
        <v>0</v>
      </c>
      <c r="G68" s="24">
        <f t="shared" si="17"/>
        <v>0</v>
      </c>
      <c r="H68" s="24">
        <f t="shared" si="17"/>
        <v>0</v>
      </c>
      <c r="I68" s="24">
        <f t="shared" si="17"/>
        <v>0</v>
      </c>
      <c r="J68" s="24">
        <f t="shared" si="17"/>
        <v>0</v>
      </c>
      <c r="K68" s="24">
        <f t="shared" si="17"/>
        <v>0</v>
      </c>
      <c r="L68" s="24">
        <f t="shared" si="17"/>
        <v>0</v>
      </c>
      <c r="M68" s="24">
        <f t="shared" si="17"/>
        <v>0</v>
      </c>
      <c r="N68" s="24">
        <f t="shared" si="17"/>
        <v>0</v>
      </c>
      <c r="O68" s="24">
        <f t="shared" si="17"/>
        <v>0</v>
      </c>
      <c r="P68" s="24">
        <f>SUM(D68:O68)</f>
        <v>0</v>
      </c>
      <c r="Q68" s="11">
        <f t="shared" si="12"/>
        <v>0</v>
      </c>
      <c r="R68" s="12">
        <f t="shared" si="13"/>
        <v>0</v>
      </c>
      <c r="S68" s="13">
        <f t="shared" si="14"/>
        <v>0</v>
      </c>
      <c r="T68" s="14"/>
      <c r="U68" s="12"/>
    </row>
    <row r="69" spans="1:21" x14ac:dyDescent="0.2">
      <c r="A69" s="4" t="s">
        <v>34</v>
      </c>
      <c r="B69" s="40" t="s">
        <v>35</v>
      </c>
      <c r="C69" s="39"/>
      <c r="D69" s="24">
        <f t="shared" si="9"/>
        <v>0</v>
      </c>
      <c r="E69" s="24">
        <f t="shared" ref="E69:O69" si="18">E8+E39</f>
        <v>0</v>
      </c>
      <c r="F69" s="24">
        <f t="shared" si="18"/>
        <v>0</v>
      </c>
      <c r="G69" s="24">
        <f t="shared" si="18"/>
        <v>0</v>
      </c>
      <c r="H69" s="24">
        <f t="shared" si="18"/>
        <v>0</v>
      </c>
      <c r="I69" s="24">
        <f t="shared" si="18"/>
        <v>0</v>
      </c>
      <c r="J69" s="24">
        <f t="shared" si="18"/>
        <v>0</v>
      </c>
      <c r="K69" s="24">
        <f t="shared" si="18"/>
        <v>0</v>
      </c>
      <c r="L69" s="24">
        <f t="shared" si="18"/>
        <v>0</v>
      </c>
      <c r="M69" s="24">
        <f t="shared" si="18"/>
        <v>0</v>
      </c>
      <c r="N69" s="24">
        <f t="shared" si="18"/>
        <v>0</v>
      </c>
      <c r="O69" s="24">
        <f t="shared" si="18"/>
        <v>0</v>
      </c>
      <c r="P69" s="24">
        <f t="shared" si="11"/>
        <v>0</v>
      </c>
      <c r="Q69" s="11">
        <f>P69/1000</f>
        <v>0</v>
      </c>
      <c r="R69" s="12">
        <f t="shared" si="13"/>
        <v>0</v>
      </c>
      <c r="S69" s="13">
        <f t="shared" si="14"/>
        <v>0</v>
      </c>
      <c r="T69" s="13"/>
      <c r="U69" s="4"/>
    </row>
    <row r="70" spans="1:21" x14ac:dyDescent="0.2">
      <c r="A70" s="4" t="s">
        <v>36</v>
      </c>
      <c r="B70" s="18" t="s">
        <v>37</v>
      </c>
      <c r="C70" s="38">
        <f>C9+C40</f>
        <v>400</v>
      </c>
      <c r="D70" s="24">
        <f t="shared" si="9"/>
        <v>18</v>
      </c>
      <c r="E70" s="24">
        <f t="shared" ref="E70:O70" si="19">E9+E40</f>
        <v>34</v>
      </c>
      <c r="F70" s="24">
        <f t="shared" si="19"/>
        <v>539</v>
      </c>
      <c r="G70" s="24">
        <f t="shared" si="19"/>
        <v>100213</v>
      </c>
      <c r="H70" s="24">
        <f t="shared" si="19"/>
        <v>3363.9999999999991</v>
      </c>
      <c r="I70" s="24">
        <f t="shared" si="19"/>
        <v>3485.9999999999968</v>
      </c>
      <c r="J70" s="24">
        <f t="shared" si="19"/>
        <v>3319.9999999999932</v>
      </c>
      <c r="K70" s="24">
        <f t="shared" si="19"/>
        <v>1822.5000000000193</v>
      </c>
      <c r="L70" s="24">
        <f t="shared" si="19"/>
        <v>7220.4999999999936</v>
      </c>
      <c r="M70" s="24">
        <f t="shared" si="19"/>
        <v>15617.5</v>
      </c>
      <c r="N70" s="24">
        <f t="shared" si="19"/>
        <v>0</v>
      </c>
      <c r="O70" s="24">
        <f t="shared" si="19"/>
        <v>0</v>
      </c>
      <c r="P70" s="24">
        <f t="shared" si="11"/>
        <v>135634.5</v>
      </c>
      <c r="Q70" s="11">
        <f>P70/1000</f>
        <v>135.6345</v>
      </c>
      <c r="R70" s="12">
        <f t="shared" si="13"/>
        <v>1E-3</v>
      </c>
      <c r="S70" s="13">
        <f t="shared" si="14"/>
        <v>135.63550000000001</v>
      </c>
      <c r="T70" s="14">
        <f>S70/C70%</f>
        <v>33.908875000000002</v>
      </c>
      <c r="U70" s="12">
        <f>C70-S70</f>
        <v>264.36450000000002</v>
      </c>
    </row>
    <row r="71" spans="1:21" x14ac:dyDescent="0.2">
      <c r="A71" s="4" t="s">
        <v>4</v>
      </c>
      <c r="B71" s="40" t="s">
        <v>38</v>
      </c>
      <c r="C71" s="39"/>
      <c r="D71" s="24">
        <f t="shared" si="9"/>
        <v>546</v>
      </c>
      <c r="E71" s="24">
        <f t="shared" ref="E71:O71" si="20">E10+E41</f>
        <v>258</v>
      </c>
      <c r="F71" s="24">
        <f t="shared" si="20"/>
        <v>30</v>
      </c>
      <c r="G71" s="24">
        <f t="shared" si="20"/>
        <v>469</v>
      </c>
      <c r="H71" s="24">
        <f t="shared" si="20"/>
        <v>19</v>
      </c>
      <c r="I71" s="24">
        <f t="shared" si="20"/>
        <v>0</v>
      </c>
      <c r="J71" s="24">
        <f t="shared" si="20"/>
        <v>8.0000000000000071</v>
      </c>
      <c r="K71" s="24">
        <f t="shared" si="20"/>
        <v>63.000000000000007</v>
      </c>
      <c r="L71" s="24">
        <f t="shared" si="20"/>
        <v>135.99999999999997</v>
      </c>
      <c r="M71" s="24">
        <f t="shared" si="20"/>
        <v>157</v>
      </c>
      <c r="N71" s="24">
        <f t="shared" si="20"/>
        <v>0</v>
      </c>
      <c r="O71" s="24">
        <f t="shared" si="20"/>
        <v>0</v>
      </c>
      <c r="P71" s="24">
        <f t="shared" si="11"/>
        <v>1686</v>
      </c>
      <c r="Q71" s="11">
        <f>P71/1000</f>
        <v>1.6859999999999999</v>
      </c>
      <c r="R71" s="12">
        <f t="shared" si="13"/>
        <v>0</v>
      </c>
      <c r="S71" s="13">
        <f t="shared" si="14"/>
        <v>1.6859999999999999</v>
      </c>
      <c r="T71" s="13"/>
      <c r="U71" s="4"/>
    </row>
    <row r="72" spans="1:21" x14ac:dyDescent="0.2">
      <c r="A72" s="10" t="s">
        <v>76</v>
      </c>
      <c r="B72" s="9" t="s">
        <v>39</v>
      </c>
      <c r="C72" s="38">
        <f>C11+C42</f>
        <v>1146</v>
      </c>
      <c r="D72" s="24">
        <f t="shared" si="9"/>
        <v>227250</v>
      </c>
      <c r="E72" s="24">
        <f t="shared" ref="E72:O72" si="21">E11+E42</f>
        <v>107446</v>
      </c>
      <c r="F72" s="24">
        <f t="shared" si="21"/>
        <v>14446.000000000002</v>
      </c>
      <c r="G72" s="24">
        <f t="shared" si="21"/>
        <v>48899</v>
      </c>
      <c r="H72" s="24">
        <f t="shared" si="21"/>
        <v>5124.9999999999927</v>
      </c>
      <c r="I72" s="24">
        <f t="shared" si="21"/>
        <v>8784.0000000000073</v>
      </c>
      <c r="J72" s="24">
        <f t="shared" si="21"/>
        <v>24606.000000000004</v>
      </c>
      <c r="K72" s="24">
        <f t="shared" si="21"/>
        <v>31549.5</v>
      </c>
      <c r="L72" s="24">
        <f t="shared" si="21"/>
        <v>152316</v>
      </c>
      <c r="M72" s="24">
        <f t="shared" si="21"/>
        <v>164572.99999999997</v>
      </c>
      <c r="N72" s="24">
        <f t="shared" si="21"/>
        <v>0</v>
      </c>
      <c r="O72" s="24">
        <f t="shared" si="21"/>
        <v>0</v>
      </c>
      <c r="P72" s="24">
        <f t="shared" si="11"/>
        <v>784994.5</v>
      </c>
      <c r="Q72" s="11">
        <f t="shared" si="12"/>
        <v>784.99450000000002</v>
      </c>
      <c r="R72" s="12">
        <f t="shared" si="13"/>
        <v>4.633</v>
      </c>
      <c r="S72" s="13">
        <f t="shared" si="14"/>
        <v>789.62750000000005</v>
      </c>
      <c r="T72" s="14">
        <f>S72/C72%</f>
        <v>68.902923211169281</v>
      </c>
      <c r="U72" s="12">
        <f>C72-S72</f>
        <v>356.37249999999995</v>
      </c>
    </row>
    <row r="73" spans="1:21" x14ac:dyDescent="0.2">
      <c r="A73" s="4" t="s">
        <v>5</v>
      </c>
      <c r="B73" s="9" t="s">
        <v>40</v>
      </c>
      <c r="C73" s="38">
        <f>C12+C43</f>
        <v>2529.25</v>
      </c>
      <c r="D73" s="24">
        <f t="shared" si="9"/>
        <v>49033</v>
      </c>
      <c r="E73" s="24">
        <f t="shared" ref="E73:O73" si="22">E12+E43</f>
        <v>68760</v>
      </c>
      <c r="F73" s="24">
        <f t="shared" si="22"/>
        <v>80146</v>
      </c>
      <c r="G73" s="24">
        <f t="shared" si="22"/>
        <v>324256</v>
      </c>
      <c r="H73" s="24">
        <f t="shared" si="22"/>
        <v>26391.000000000004</v>
      </c>
      <c r="I73" s="24">
        <f t="shared" si="22"/>
        <v>72798.000000000015</v>
      </c>
      <c r="J73" s="24">
        <f t="shared" si="22"/>
        <v>141269</v>
      </c>
      <c r="K73" s="24">
        <f t="shared" si="22"/>
        <v>112145</v>
      </c>
      <c r="L73" s="24">
        <f t="shared" si="22"/>
        <v>208559.00000000003</v>
      </c>
      <c r="M73" s="24">
        <f t="shared" si="22"/>
        <v>142626.99999999994</v>
      </c>
      <c r="N73" s="24">
        <f t="shared" si="22"/>
        <v>0</v>
      </c>
      <c r="O73" s="24">
        <f t="shared" si="22"/>
        <v>0</v>
      </c>
      <c r="P73" s="24">
        <f t="shared" si="11"/>
        <v>1225984</v>
      </c>
      <c r="Q73" s="11">
        <f t="shared" si="12"/>
        <v>1225.9839999999999</v>
      </c>
      <c r="R73" s="12">
        <f t="shared" si="13"/>
        <v>14.262</v>
      </c>
      <c r="S73" s="13">
        <f t="shared" si="14"/>
        <v>1240.2459999999999</v>
      </c>
      <c r="T73" s="14">
        <f>S73/C73%</f>
        <v>49.036117426114451</v>
      </c>
      <c r="U73" s="12">
        <f>C73-S73</f>
        <v>1289.0040000000001</v>
      </c>
    </row>
    <row r="74" spans="1:21" x14ac:dyDescent="0.2">
      <c r="A74" s="4" t="s">
        <v>41</v>
      </c>
      <c r="B74" s="41" t="s">
        <v>42</v>
      </c>
      <c r="C74" s="39"/>
      <c r="D74" s="24">
        <f t="shared" si="9"/>
        <v>0</v>
      </c>
      <c r="E74" s="24">
        <f t="shared" ref="E74:O74" si="23">E13+E44</f>
        <v>1</v>
      </c>
      <c r="F74" s="24">
        <f t="shared" si="23"/>
        <v>1</v>
      </c>
      <c r="G74" s="24">
        <f t="shared" si="23"/>
        <v>51</v>
      </c>
      <c r="H74" s="24">
        <f t="shared" si="23"/>
        <v>6.9999999999999938</v>
      </c>
      <c r="I74" s="24">
        <f t="shared" si="23"/>
        <v>1.0000000000000044</v>
      </c>
      <c r="J74" s="24">
        <f t="shared" si="23"/>
        <v>2.0000000000000018</v>
      </c>
      <c r="K74" s="24">
        <f t="shared" si="23"/>
        <v>4.9999999999999982</v>
      </c>
      <c r="L74" s="24">
        <f t="shared" si="23"/>
        <v>205</v>
      </c>
      <c r="M74" s="24">
        <f t="shared" si="23"/>
        <v>4.9999999999999982</v>
      </c>
      <c r="N74" s="24">
        <f t="shared" si="23"/>
        <v>0</v>
      </c>
      <c r="O74" s="24">
        <f t="shared" si="23"/>
        <v>0</v>
      </c>
      <c r="P74" s="24">
        <f t="shared" si="11"/>
        <v>278</v>
      </c>
      <c r="Q74" s="11">
        <f t="shared" si="12"/>
        <v>0.27800000000000002</v>
      </c>
      <c r="R74" s="12">
        <f t="shared" si="13"/>
        <v>1E-3</v>
      </c>
      <c r="S74" s="13">
        <f t="shared" si="14"/>
        <v>0.27900000000000003</v>
      </c>
      <c r="T74" s="13"/>
      <c r="U74" s="4"/>
    </row>
    <row r="75" spans="1:21" x14ac:dyDescent="0.2">
      <c r="A75" s="4" t="s">
        <v>6</v>
      </c>
      <c r="B75" s="19" t="s">
        <v>43</v>
      </c>
      <c r="C75" s="38">
        <f>C14+C45</f>
        <v>110</v>
      </c>
      <c r="D75" s="24">
        <f t="shared" si="9"/>
        <v>337</v>
      </c>
      <c r="E75" s="24">
        <f t="shared" ref="E75:O75" si="24">E14+E45</f>
        <v>796</v>
      </c>
      <c r="F75" s="24">
        <f t="shared" si="24"/>
        <v>1349.5</v>
      </c>
      <c r="G75" s="24">
        <f t="shared" si="24"/>
        <v>23094</v>
      </c>
      <c r="H75" s="24">
        <f t="shared" si="24"/>
        <v>16370</v>
      </c>
      <c r="I75" s="24">
        <f t="shared" si="24"/>
        <v>1387.9999999999995</v>
      </c>
      <c r="J75" s="24">
        <f t="shared" si="24"/>
        <v>15904</v>
      </c>
      <c r="K75" s="24">
        <f t="shared" si="24"/>
        <v>842.00000000000102</v>
      </c>
      <c r="L75" s="24">
        <f t="shared" si="24"/>
        <v>453.99999999999761</v>
      </c>
      <c r="M75" s="24">
        <f t="shared" si="24"/>
        <v>1091</v>
      </c>
      <c r="N75" s="24">
        <f t="shared" si="24"/>
        <v>0</v>
      </c>
      <c r="O75" s="24">
        <f t="shared" si="24"/>
        <v>0</v>
      </c>
      <c r="P75" s="24">
        <f t="shared" si="11"/>
        <v>61625.5</v>
      </c>
      <c r="Q75" s="11">
        <f t="shared" si="12"/>
        <v>61.625500000000002</v>
      </c>
      <c r="R75" s="12">
        <f t="shared" si="13"/>
        <v>9.2000000000000012E-2</v>
      </c>
      <c r="S75" s="13">
        <f>SUM(Q75:R75)</f>
        <v>61.717500000000001</v>
      </c>
      <c r="T75" s="14">
        <f>S75/C75%</f>
        <v>56.106818181818177</v>
      </c>
      <c r="U75" s="12">
        <f>C75-S75</f>
        <v>48.282499999999999</v>
      </c>
    </row>
    <row r="76" spans="1:21" x14ac:dyDescent="0.2">
      <c r="A76" s="4" t="s">
        <v>44</v>
      </c>
      <c r="B76" s="17" t="s">
        <v>45</v>
      </c>
      <c r="C76" s="39"/>
      <c r="D76" s="24">
        <f t="shared" si="9"/>
        <v>20</v>
      </c>
      <c r="E76" s="24">
        <f t="shared" ref="E76:O76" si="25">E15+E46</f>
        <v>43</v>
      </c>
      <c r="F76" s="24">
        <f t="shared" si="25"/>
        <v>428</v>
      </c>
      <c r="G76" s="24">
        <f t="shared" si="25"/>
        <v>1489</v>
      </c>
      <c r="H76" s="24">
        <f t="shared" si="25"/>
        <v>32.000000000000021</v>
      </c>
      <c r="I76" s="24">
        <f t="shared" si="25"/>
        <v>592.00000000000011</v>
      </c>
      <c r="J76" s="24">
        <f t="shared" si="25"/>
        <v>1119.9999999999995</v>
      </c>
      <c r="K76" s="24">
        <f t="shared" si="25"/>
        <v>1099.0000000000005</v>
      </c>
      <c r="L76" s="24">
        <f t="shared" si="25"/>
        <v>662.00000000000023</v>
      </c>
      <c r="M76" s="24">
        <f t="shared" si="25"/>
        <v>546</v>
      </c>
      <c r="N76" s="24">
        <f t="shared" si="25"/>
        <v>0</v>
      </c>
      <c r="O76" s="24">
        <f t="shared" si="25"/>
        <v>0</v>
      </c>
      <c r="P76" s="24">
        <f t="shared" si="11"/>
        <v>6031</v>
      </c>
      <c r="Q76" s="11">
        <f t="shared" si="12"/>
        <v>6.0309999999999997</v>
      </c>
      <c r="R76" s="12">
        <f t="shared" si="13"/>
        <v>2.4E-2</v>
      </c>
      <c r="S76" s="13">
        <f t="shared" si="14"/>
        <v>6.0549999999999997</v>
      </c>
      <c r="T76" s="13"/>
      <c r="U76" s="4"/>
    </row>
    <row r="77" spans="1:21" x14ac:dyDescent="0.2">
      <c r="A77" s="4" t="s">
        <v>7</v>
      </c>
      <c r="B77" s="9" t="s">
        <v>46</v>
      </c>
      <c r="C77" s="38">
        <f>C16+C47</f>
        <v>2</v>
      </c>
      <c r="D77" s="24">
        <f t="shared" si="9"/>
        <v>2</v>
      </c>
      <c r="E77" s="24">
        <f t="shared" ref="E77:O77" si="26">E16+E47</f>
        <v>3</v>
      </c>
      <c r="F77" s="24">
        <f t="shared" si="26"/>
        <v>33</v>
      </c>
      <c r="G77" s="24">
        <f t="shared" si="26"/>
        <v>32</v>
      </c>
      <c r="H77" s="24">
        <f t="shared" si="26"/>
        <v>1</v>
      </c>
      <c r="I77" s="24">
        <f t="shared" si="26"/>
        <v>0</v>
      </c>
      <c r="J77" s="24">
        <f t="shared" si="26"/>
        <v>43</v>
      </c>
      <c r="K77" s="24">
        <f t="shared" si="26"/>
        <v>7</v>
      </c>
      <c r="L77" s="24">
        <f t="shared" si="26"/>
        <v>84</v>
      </c>
      <c r="M77" s="24">
        <f t="shared" si="26"/>
        <v>97</v>
      </c>
      <c r="N77" s="24">
        <f t="shared" si="26"/>
        <v>0</v>
      </c>
      <c r="O77" s="24">
        <f t="shared" si="26"/>
        <v>0</v>
      </c>
      <c r="P77" s="24">
        <f t="shared" si="11"/>
        <v>302</v>
      </c>
      <c r="Q77" s="11">
        <f t="shared" si="12"/>
        <v>0.30199999999999999</v>
      </c>
      <c r="R77" s="12">
        <f t="shared" si="13"/>
        <v>0.1115</v>
      </c>
      <c r="S77" s="13">
        <f>SUM(Q77:R77)</f>
        <v>0.41349999999999998</v>
      </c>
      <c r="T77" s="14">
        <f>S77/C77%</f>
        <v>20.674999999999997</v>
      </c>
      <c r="U77" s="12">
        <f>C77-S77</f>
        <v>1.5865</v>
      </c>
    </row>
    <row r="78" spans="1:21" x14ac:dyDescent="0.2">
      <c r="A78" s="4" t="s">
        <v>47</v>
      </c>
      <c r="B78" s="9" t="s">
        <v>48</v>
      </c>
      <c r="C78" s="38">
        <f>C17+C48</f>
        <v>345</v>
      </c>
      <c r="D78" s="24">
        <f t="shared" si="9"/>
        <v>0</v>
      </c>
      <c r="E78" s="24">
        <f t="shared" ref="E78:O78" si="27">E17+E48</f>
        <v>0</v>
      </c>
      <c r="F78" s="24">
        <f t="shared" si="27"/>
        <v>0</v>
      </c>
      <c r="G78" s="24">
        <f t="shared" si="27"/>
        <v>260100</v>
      </c>
      <c r="H78" s="24">
        <f t="shared" si="27"/>
        <v>30.000000000001137</v>
      </c>
      <c r="I78" s="24">
        <f t="shared" si="27"/>
        <v>0</v>
      </c>
      <c r="J78" s="24">
        <f t="shared" si="27"/>
        <v>305</v>
      </c>
      <c r="K78" s="24">
        <f t="shared" si="27"/>
        <v>0</v>
      </c>
      <c r="L78" s="24">
        <f t="shared" si="27"/>
        <v>0</v>
      </c>
      <c r="M78" s="24">
        <f t="shared" si="27"/>
        <v>0</v>
      </c>
      <c r="N78" s="24">
        <f t="shared" si="27"/>
        <v>0</v>
      </c>
      <c r="O78" s="24">
        <f t="shared" si="27"/>
        <v>0</v>
      </c>
      <c r="P78" s="24">
        <f t="shared" si="11"/>
        <v>260435</v>
      </c>
      <c r="Q78" s="11">
        <f t="shared" si="12"/>
        <v>260.435</v>
      </c>
      <c r="R78" s="12">
        <f t="shared" si="13"/>
        <v>5.0000000000000001E-3</v>
      </c>
      <c r="S78" s="13">
        <f>SUM(Q78:R78)</f>
        <v>260.44</v>
      </c>
      <c r="T78" s="14">
        <f>S78/C78%</f>
        <v>75.489855072463769</v>
      </c>
      <c r="U78" s="12">
        <f>C78-R78</f>
        <v>344.995</v>
      </c>
    </row>
    <row r="79" spans="1:21" x14ac:dyDescent="0.2">
      <c r="A79" s="4" t="s">
        <v>49</v>
      </c>
      <c r="B79" s="40" t="s">
        <v>50</v>
      </c>
      <c r="C79" s="39"/>
      <c r="D79" s="24">
        <f t="shared" si="9"/>
        <v>0</v>
      </c>
      <c r="E79" s="24">
        <f t="shared" ref="E79:O79" si="28">E18+E49</f>
        <v>0</v>
      </c>
      <c r="F79" s="24">
        <f t="shared" si="28"/>
        <v>0</v>
      </c>
      <c r="G79" s="24">
        <f t="shared" si="28"/>
        <v>0</v>
      </c>
      <c r="H79" s="24">
        <f t="shared" si="28"/>
        <v>0</v>
      </c>
      <c r="I79" s="24">
        <f t="shared" si="28"/>
        <v>0</v>
      </c>
      <c r="J79" s="24">
        <f t="shared" si="28"/>
        <v>0</v>
      </c>
      <c r="K79" s="24">
        <f t="shared" si="28"/>
        <v>10</v>
      </c>
      <c r="L79" s="24">
        <f t="shared" si="28"/>
        <v>0</v>
      </c>
      <c r="M79" s="24">
        <f t="shared" si="28"/>
        <v>0</v>
      </c>
      <c r="N79" s="24">
        <f t="shared" si="28"/>
        <v>0</v>
      </c>
      <c r="O79" s="24">
        <f t="shared" si="28"/>
        <v>0</v>
      </c>
      <c r="P79" s="24">
        <f t="shared" si="11"/>
        <v>10</v>
      </c>
      <c r="Q79" s="11">
        <f t="shared" si="12"/>
        <v>0.01</v>
      </c>
      <c r="R79" s="12">
        <f t="shared" si="13"/>
        <v>0</v>
      </c>
      <c r="S79" s="13">
        <f t="shared" si="14"/>
        <v>0.01</v>
      </c>
      <c r="T79" s="13"/>
      <c r="U79" s="4"/>
    </row>
    <row r="80" spans="1:21" x14ac:dyDescent="0.2">
      <c r="A80" s="4" t="s">
        <v>51</v>
      </c>
      <c r="B80" s="17" t="s">
        <v>52</v>
      </c>
      <c r="C80" s="38">
        <f>C19+C50</f>
        <v>168.5</v>
      </c>
      <c r="D80" s="24">
        <f t="shared" si="9"/>
        <v>0</v>
      </c>
      <c r="E80" s="24">
        <f t="shared" ref="E80:O80" si="29">E19+E50</f>
        <v>0</v>
      </c>
      <c r="F80" s="24">
        <f t="shared" si="29"/>
        <v>0</v>
      </c>
      <c r="G80" s="24">
        <f t="shared" si="29"/>
        <v>0</v>
      </c>
      <c r="H80" s="24">
        <f t="shared" si="29"/>
        <v>0</v>
      </c>
      <c r="I80" s="24">
        <f t="shared" si="29"/>
        <v>5423</v>
      </c>
      <c r="J80" s="24">
        <f t="shared" si="29"/>
        <v>109261</v>
      </c>
      <c r="K80" s="24">
        <f t="shared" si="29"/>
        <v>30309</v>
      </c>
      <c r="L80" s="24">
        <f t="shared" si="29"/>
        <v>2</v>
      </c>
      <c r="M80" s="24">
        <f t="shared" si="29"/>
        <v>0</v>
      </c>
      <c r="N80" s="24">
        <f t="shared" si="29"/>
        <v>0</v>
      </c>
      <c r="O80" s="24">
        <f t="shared" si="29"/>
        <v>0</v>
      </c>
      <c r="P80" s="24">
        <f t="shared" si="11"/>
        <v>144995</v>
      </c>
      <c r="Q80" s="11">
        <f t="shared" si="12"/>
        <v>144.995</v>
      </c>
      <c r="R80" s="12">
        <f t="shared" si="13"/>
        <v>0.56699999999999995</v>
      </c>
      <c r="S80" s="13">
        <f t="shared" si="14"/>
        <v>145.56200000000001</v>
      </c>
      <c r="T80" s="14">
        <f>S80/C80%</f>
        <v>86.386943620178045</v>
      </c>
      <c r="U80" s="12">
        <f>C80-R80</f>
        <v>167.93299999999999</v>
      </c>
    </row>
    <row r="81" spans="1:21" x14ac:dyDescent="0.2">
      <c r="A81" s="4" t="s">
        <v>53</v>
      </c>
      <c r="B81" s="19" t="s">
        <v>54</v>
      </c>
      <c r="C81" s="39"/>
      <c r="D81" s="24">
        <f t="shared" si="9"/>
        <v>0</v>
      </c>
      <c r="E81" s="24">
        <f t="shared" ref="E81:O81" si="30">E20+E51</f>
        <v>0</v>
      </c>
      <c r="F81" s="24">
        <f t="shared" si="30"/>
        <v>7</v>
      </c>
      <c r="G81" s="24">
        <f t="shared" si="30"/>
        <v>253</v>
      </c>
      <c r="H81" s="24">
        <f t="shared" si="30"/>
        <v>15</v>
      </c>
      <c r="I81" s="24">
        <f t="shared" si="30"/>
        <v>1</v>
      </c>
      <c r="J81" s="24">
        <f t="shared" si="30"/>
        <v>36</v>
      </c>
      <c r="K81" s="24">
        <f t="shared" si="30"/>
        <v>14.000000000000002</v>
      </c>
      <c r="L81" s="24">
        <f t="shared" si="30"/>
        <v>8.9999999999999982</v>
      </c>
      <c r="M81" s="24">
        <f t="shared" si="30"/>
        <v>2.0000000000000018</v>
      </c>
      <c r="N81" s="24">
        <f t="shared" si="30"/>
        <v>0</v>
      </c>
      <c r="O81" s="24">
        <f t="shared" si="30"/>
        <v>0</v>
      </c>
      <c r="P81" s="24">
        <f t="shared" si="11"/>
        <v>337</v>
      </c>
      <c r="Q81" s="11">
        <f t="shared" si="12"/>
        <v>0.33700000000000002</v>
      </c>
      <c r="R81" s="12">
        <f t="shared" si="13"/>
        <v>3.0000000000000001E-3</v>
      </c>
      <c r="S81" s="13">
        <f t="shared" si="14"/>
        <v>0.34</v>
      </c>
      <c r="T81" s="13"/>
      <c r="U81" s="4"/>
    </row>
    <row r="82" spans="1:21" x14ac:dyDescent="0.2">
      <c r="A82" s="10" t="s">
        <v>77</v>
      </c>
      <c r="B82" s="9" t="s">
        <v>55</v>
      </c>
      <c r="C82" s="38">
        <f>C21+C52</f>
        <v>750</v>
      </c>
      <c r="D82" s="24">
        <f t="shared" si="9"/>
        <v>539</v>
      </c>
      <c r="E82" s="24">
        <f t="shared" ref="E82:O82" si="31">E21+E52</f>
        <v>624</v>
      </c>
      <c r="F82" s="24">
        <f t="shared" si="31"/>
        <v>66304.5</v>
      </c>
      <c r="G82" s="24">
        <f t="shared" si="31"/>
        <v>291201</v>
      </c>
      <c r="H82" s="24">
        <f t="shared" si="31"/>
        <v>17598.000000000004</v>
      </c>
      <c r="I82" s="24">
        <f t="shared" si="31"/>
        <v>3646.9999999999864</v>
      </c>
      <c r="J82" s="24">
        <f t="shared" si="31"/>
        <v>15099.000000000018</v>
      </c>
      <c r="K82" s="24">
        <f t="shared" si="31"/>
        <v>13625.000000000004</v>
      </c>
      <c r="L82" s="24">
        <f t="shared" si="31"/>
        <v>13155.999999999995</v>
      </c>
      <c r="M82" s="24">
        <f t="shared" si="31"/>
        <v>27728.999999999985</v>
      </c>
      <c r="N82" s="24">
        <f t="shared" si="31"/>
        <v>0</v>
      </c>
      <c r="O82" s="24">
        <f t="shared" si="31"/>
        <v>0</v>
      </c>
      <c r="P82" s="24">
        <f t="shared" si="11"/>
        <v>449522.5</v>
      </c>
      <c r="Q82" s="11">
        <f>P82/1000</f>
        <v>449.52249999999998</v>
      </c>
      <c r="R82" s="12">
        <f t="shared" si="13"/>
        <v>6.5950000000000006</v>
      </c>
      <c r="S82" s="13">
        <f>SUM(Q82:R82)</f>
        <v>456.11750000000001</v>
      </c>
      <c r="T82" s="14">
        <f>S82/C82%</f>
        <v>60.815666666666665</v>
      </c>
      <c r="U82" s="12">
        <f>C82-S82</f>
        <v>293.88249999999999</v>
      </c>
    </row>
    <row r="83" spans="1:21" x14ac:dyDescent="0.2">
      <c r="A83" s="10" t="s">
        <v>93</v>
      </c>
      <c r="B83" s="49" t="s">
        <v>94</v>
      </c>
      <c r="C83" s="38"/>
      <c r="D83" s="24">
        <f t="shared" si="9"/>
        <v>0</v>
      </c>
      <c r="E83" s="24">
        <f t="shared" ref="E83:O83" si="32">E22+E53</f>
        <v>0</v>
      </c>
      <c r="F83" s="24">
        <f t="shared" si="32"/>
        <v>0</v>
      </c>
      <c r="G83" s="24">
        <f t="shared" si="32"/>
        <v>0</v>
      </c>
      <c r="H83" s="24">
        <f t="shared" si="32"/>
        <v>0</v>
      </c>
      <c r="I83" s="24">
        <f t="shared" si="32"/>
        <v>0</v>
      </c>
      <c r="J83" s="24">
        <f t="shared" si="32"/>
        <v>0</v>
      </c>
      <c r="K83" s="24">
        <f t="shared" si="32"/>
        <v>0</v>
      </c>
      <c r="L83" s="24">
        <f t="shared" si="32"/>
        <v>0</v>
      </c>
      <c r="M83" s="24">
        <f t="shared" si="32"/>
        <v>0</v>
      </c>
      <c r="N83" s="24">
        <f t="shared" si="32"/>
        <v>0</v>
      </c>
      <c r="O83" s="24">
        <f t="shared" si="32"/>
        <v>0</v>
      </c>
      <c r="P83" s="24">
        <f>SUM(D83:O83)</f>
        <v>0</v>
      </c>
      <c r="Q83" s="11">
        <f>P83/1000</f>
        <v>0</v>
      </c>
      <c r="R83" s="12">
        <f t="shared" si="13"/>
        <v>0</v>
      </c>
      <c r="S83" s="13">
        <f>SUM(Q83:R83)</f>
        <v>0</v>
      </c>
      <c r="T83" s="14"/>
      <c r="U83" s="12"/>
    </row>
    <row r="84" spans="1:21" x14ac:dyDescent="0.2">
      <c r="A84" s="10" t="s">
        <v>90</v>
      </c>
      <c r="B84" s="59" t="s">
        <v>91</v>
      </c>
      <c r="C84" s="16"/>
      <c r="D84" s="24">
        <f t="shared" si="9"/>
        <v>0</v>
      </c>
      <c r="E84" s="24">
        <f t="shared" ref="E84:O84" si="33">E23+E54</f>
        <v>0</v>
      </c>
      <c r="F84" s="24">
        <f t="shared" si="33"/>
        <v>0</v>
      </c>
      <c r="G84" s="24">
        <f t="shared" si="33"/>
        <v>0</v>
      </c>
      <c r="H84" s="24">
        <f t="shared" si="33"/>
        <v>0</v>
      </c>
      <c r="I84" s="24">
        <f t="shared" si="33"/>
        <v>0</v>
      </c>
      <c r="J84" s="24">
        <f t="shared" si="33"/>
        <v>0</v>
      </c>
      <c r="K84" s="24">
        <f t="shared" si="33"/>
        <v>0</v>
      </c>
      <c r="L84" s="24">
        <f t="shared" si="33"/>
        <v>0</v>
      </c>
      <c r="M84" s="24">
        <f t="shared" si="33"/>
        <v>0</v>
      </c>
      <c r="N84" s="24">
        <f t="shared" si="33"/>
        <v>0</v>
      </c>
      <c r="O84" s="24">
        <f t="shared" si="33"/>
        <v>0</v>
      </c>
      <c r="P84" s="24">
        <f>SUM(D84:O84)</f>
        <v>0</v>
      </c>
      <c r="Q84" s="11">
        <f>P84/1000</f>
        <v>0</v>
      </c>
      <c r="R84" s="12">
        <f t="shared" si="13"/>
        <v>0</v>
      </c>
      <c r="S84" s="13">
        <f>SUM(Q84:R84)</f>
        <v>0</v>
      </c>
      <c r="T84" s="14"/>
      <c r="U84" s="12"/>
    </row>
    <row r="85" spans="1:21" x14ac:dyDescent="0.2">
      <c r="A85" s="4" t="s">
        <v>58</v>
      </c>
      <c r="B85" s="5" t="s">
        <v>59</v>
      </c>
      <c r="C85" s="39"/>
      <c r="D85" s="24">
        <f t="shared" si="9"/>
        <v>0</v>
      </c>
      <c r="E85" s="24">
        <f t="shared" ref="E85:O85" si="34">E24+E55</f>
        <v>0</v>
      </c>
      <c r="F85" s="24">
        <f t="shared" si="34"/>
        <v>0</v>
      </c>
      <c r="G85" s="24">
        <f t="shared" si="34"/>
        <v>12</v>
      </c>
      <c r="H85" s="24">
        <f t="shared" si="34"/>
        <v>5.0000000000000009</v>
      </c>
      <c r="I85" s="24">
        <f t="shared" si="34"/>
        <v>0.99999999999999745</v>
      </c>
      <c r="J85" s="24">
        <f t="shared" si="34"/>
        <v>0</v>
      </c>
      <c r="K85" s="24">
        <f t="shared" si="34"/>
        <v>0</v>
      </c>
      <c r="L85" s="24">
        <f t="shared" si="34"/>
        <v>3.0000000000000062</v>
      </c>
      <c r="M85" s="24">
        <f t="shared" si="34"/>
        <v>11.999999999999996</v>
      </c>
      <c r="N85" s="24">
        <f t="shared" si="34"/>
        <v>0</v>
      </c>
      <c r="O85" s="24">
        <f t="shared" si="34"/>
        <v>0</v>
      </c>
      <c r="P85" s="24">
        <f t="shared" si="11"/>
        <v>33</v>
      </c>
      <c r="Q85" s="11">
        <f t="shared" si="12"/>
        <v>3.3000000000000002E-2</v>
      </c>
      <c r="R85" s="12">
        <f t="shared" si="13"/>
        <v>1.4E-2</v>
      </c>
      <c r="S85" s="13">
        <f t="shared" si="14"/>
        <v>4.7E-2</v>
      </c>
      <c r="T85" s="13"/>
      <c r="U85" s="4"/>
    </row>
    <row r="86" spans="1:21" x14ac:dyDescent="0.2">
      <c r="A86" s="4" t="s">
        <v>83</v>
      </c>
      <c r="B86" s="17" t="s">
        <v>32</v>
      </c>
      <c r="C86" s="39"/>
      <c r="D86" s="24">
        <f t="shared" si="9"/>
        <v>0</v>
      </c>
      <c r="E86" s="24">
        <f t="shared" ref="E86:O86" si="35">E25+E56</f>
        <v>0</v>
      </c>
      <c r="F86" s="24">
        <f t="shared" si="35"/>
        <v>0</v>
      </c>
      <c r="G86" s="24">
        <f t="shared" si="35"/>
        <v>0</v>
      </c>
      <c r="H86" s="24">
        <f t="shared" si="35"/>
        <v>0</v>
      </c>
      <c r="I86" s="24">
        <f t="shared" si="35"/>
        <v>0</v>
      </c>
      <c r="J86" s="24">
        <f t="shared" si="35"/>
        <v>0</v>
      </c>
      <c r="K86" s="24">
        <f t="shared" si="35"/>
        <v>0</v>
      </c>
      <c r="L86" s="24">
        <f t="shared" si="35"/>
        <v>0</v>
      </c>
      <c r="M86" s="24">
        <f t="shared" si="35"/>
        <v>0</v>
      </c>
      <c r="N86" s="24">
        <f t="shared" si="35"/>
        <v>0</v>
      </c>
      <c r="O86" s="24">
        <f t="shared" si="35"/>
        <v>0</v>
      </c>
      <c r="P86" s="24">
        <f t="shared" si="11"/>
        <v>0</v>
      </c>
      <c r="Q86" s="11">
        <f>P86/1000</f>
        <v>0</v>
      </c>
      <c r="R86" s="12">
        <f t="shared" si="13"/>
        <v>0</v>
      </c>
      <c r="S86" s="13">
        <f>SUM(Q86:R86)</f>
        <v>0</v>
      </c>
      <c r="T86" s="13"/>
      <c r="U86" s="4"/>
    </row>
    <row r="87" spans="1:21" x14ac:dyDescent="0.2">
      <c r="A87" s="4" t="s">
        <v>56</v>
      </c>
      <c r="B87" s="29" t="s">
        <v>57</v>
      </c>
      <c r="C87" s="39"/>
      <c r="D87" s="24">
        <f t="shared" si="9"/>
        <v>0</v>
      </c>
      <c r="E87" s="24">
        <f t="shared" ref="E87:O87" si="36">E26+E57</f>
        <v>0</v>
      </c>
      <c r="F87" s="24">
        <f t="shared" si="36"/>
        <v>0</v>
      </c>
      <c r="G87" s="24">
        <f t="shared" si="36"/>
        <v>1</v>
      </c>
      <c r="H87" s="24">
        <f t="shared" si="36"/>
        <v>0</v>
      </c>
      <c r="I87" s="24">
        <f t="shared" si="36"/>
        <v>4</v>
      </c>
      <c r="J87" s="24">
        <f t="shared" si="36"/>
        <v>12.999999999999998</v>
      </c>
      <c r="K87" s="24">
        <f t="shared" si="36"/>
        <v>35</v>
      </c>
      <c r="L87" s="24">
        <f t="shared" si="36"/>
        <v>11.000000000000004</v>
      </c>
      <c r="M87" s="24">
        <f t="shared" si="36"/>
        <v>7.9999999999999929</v>
      </c>
      <c r="N87" s="24">
        <f t="shared" si="36"/>
        <v>0</v>
      </c>
      <c r="O87" s="24">
        <f t="shared" si="36"/>
        <v>0</v>
      </c>
      <c r="P87" s="24">
        <f t="shared" si="11"/>
        <v>72</v>
      </c>
      <c r="Q87" s="11">
        <f t="shared" si="12"/>
        <v>7.1999999999999995E-2</v>
      </c>
      <c r="R87" s="12">
        <f t="shared" si="13"/>
        <v>0</v>
      </c>
      <c r="S87" s="13">
        <f t="shared" si="14"/>
        <v>7.1999999999999995E-2</v>
      </c>
      <c r="T87" s="13"/>
      <c r="U87" s="4"/>
    </row>
    <row r="88" spans="1:21" x14ac:dyDescent="0.2">
      <c r="A88" s="4" t="s">
        <v>60</v>
      </c>
      <c r="B88" s="19" t="s">
        <v>61</v>
      </c>
      <c r="C88" s="38">
        <f>C27+C58</f>
        <v>75</v>
      </c>
      <c r="D88" s="24">
        <f t="shared" si="9"/>
        <v>0</v>
      </c>
      <c r="E88" s="24">
        <f t="shared" ref="E88:O88" si="37">E27+E58</f>
        <v>0</v>
      </c>
      <c r="F88" s="24">
        <f t="shared" si="37"/>
        <v>0</v>
      </c>
      <c r="G88" s="24">
        <f t="shared" si="37"/>
        <v>0</v>
      </c>
      <c r="H88" s="24">
        <f t="shared" si="37"/>
        <v>0</v>
      </c>
      <c r="I88" s="24">
        <f t="shared" si="37"/>
        <v>0</v>
      </c>
      <c r="J88" s="24">
        <f t="shared" si="37"/>
        <v>0</v>
      </c>
      <c r="K88" s="24">
        <f t="shared" si="37"/>
        <v>0</v>
      </c>
      <c r="L88" s="24">
        <f t="shared" si="37"/>
        <v>0</v>
      </c>
      <c r="M88" s="24">
        <f t="shared" si="37"/>
        <v>0</v>
      </c>
      <c r="N88" s="24">
        <f t="shared" si="37"/>
        <v>0</v>
      </c>
      <c r="O88" s="24">
        <f t="shared" si="37"/>
        <v>0</v>
      </c>
      <c r="P88" s="24">
        <f t="shared" si="11"/>
        <v>0</v>
      </c>
      <c r="Q88" s="11">
        <f t="shared" si="12"/>
        <v>0</v>
      </c>
      <c r="R88" s="12">
        <f t="shared" si="13"/>
        <v>0</v>
      </c>
      <c r="S88" s="13">
        <f t="shared" si="14"/>
        <v>0</v>
      </c>
      <c r="T88" s="14">
        <f>(S66+S68+S69+S71+S74+S76+S79+S81+S84+S85+S86+S87+S88+S83)/C88%</f>
        <v>11.46133333333333</v>
      </c>
      <c r="U88" s="12">
        <f>C88-S66-S68-S69-S71-S74-S76-S79-S81-S84-S86-S85-S87-S88</f>
        <v>66.403999999999982</v>
      </c>
    </row>
    <row r="89" spans="1:21" x14ac:dyDescent="0.2">
      <c r="A89" s="20" t="s">
        <v>3</v>
      </c>
      <c r="B89" s="28" t="s">
        <v>62</v>
      </c>
      <c r="C89" s="38">
        <f t="shared" ref="C89:O89" si="38">SUM(C65:C88)</f>
        <v>6973.0599999999995</v>
      </c>
      <c r="D89" s="25">
        <f t="shared" si="38"/>
        <v>304874</v>
      </c>
      <c r="E89" s="25">
        <f t="shared" si="38"/>
        <v>194712</v>
      </c>
      <c r="F89" s="25">
        <f t="shared" si="38"/>
        <v>178054</v>
      </c>
      <c r="G89" s="25">
        <f t="shared" si="38"/>
        <v>1164323</v>
      </c>
      <c r="H89" s="25">
        <f t="shared" si="38"/>
        <v>298614</v>
      </c>
      <c r="I89" s="25">
        <f t="shared" si="38"/>
        <v>107496.00000000001</v>
      </c>
      <c r="J89" s="25">
        <f t="shared" si="38"/>
        <v>527092</v>
      </c>
      <c r="K89" s="25">
        <f t="shared" si="38"/>
        <v>298623</v>
      </c>
      <c r="L89" s="25">
        <f t="shared" si="38"/>
        <v>450622.5</v>
      </c>
      <c r="M89" s="25">
        <f t="shared" si="38"/>
        <v>582835.5</v>
      </c>
      <c r="N89" s="25">
        <f t="shared" si="38"/>
        <v>0</v>
      </c>
      <c r="O89" s="25">
        <f t="shared" si="38"/>
        <v>0</v>
      </c>
      <c r="P89" s="25">
        <f t="shared" si="11"/>
        <v>4107246</v>
      </c>
      <c r="Q89" s="11">
        <f t="shared" si="12"/>
        <v>4107.2460000000001</v>
      </c>
      <c r="R89" s="75">
        <f>SUM(R65:R88)</f>
        <v>38.773499999999999</v>
      </c>
      <c r="S89" s="13">
        <f t="shared" si="14"/>
        <v>4146.0195000000003</v>
      </c>
      <c r="T89" s="14">
        <f>S89/C89%</f>
        <v>59.457677117363119</v>
      </c>
      <c r="U89" s="11">
        <f>SUM(U65:U88)</f>
        <v>3232.4704999999999</v>
      </c>
    </row>
    <row r="92" spans="1:21" x14ac:dyDescent="0.2">
      <c r="A92" s="3" t="s">
        <v>92</v>
      </c>
    </row>
    <row r="93" spans="1:21" x14ac:dyDescent="0.2">
      <c r="A93" s="16"/>
      <c r="B93" s="7" t="s">
        <v>65</v>
      </c>
    </row>
    <row r="94" spans="1:21" x14ac:dyDescent="0.2">
      <c r="A94" s="22"/>
      <c r="B94" s="7" t="s">
        <v>66</v>
      </c>
    </row>
    <row r="95" spans="1:21" x14ac:dyDescent="0.2">
      <c r="A95" s="118"/>
      <c r="B95" s="1" t="s">
        <v>110</v>
      </c>
    </row>
    <row r="96" spans="1:21" x14ac:dyDescent="0.2">
      <c r="A96" s="119"/>
      <c r="B96" s="1" t="s">
        <v>111</v>
      </c>
    </row>
    <row r="97" spans="1:21" x14ac:dyDescent="0.2">
      <c r="A97" s="116"/>
      <c r="B97" s="3" t="s">
        <v>112</v>
      </c>
    </row>
    <row r="98" spans="1:21" x14ac:dyDescent="0.2">
      <c r="A98" s="64"/>
    </row>
    <row r="99" spans="1:21" x14ac:dyDescent="0.2">
      <c r="A99" s="64"/>
    </row>
    <row r="100" spans="1:21" x14ac:dyDescent="0.2">
      <c r="A100" s="263" t="s">
        <v>248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117"/>
    </row>
    <row r="101" spans="1:21" x14ac:dyDescent="0.2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117"/>
    </row>
    <row r="102" spans="1:21" x14ac:dyDescent="0.2">
      <c r="A102" s="3"/>
      <c r="B102" s="3"/>
    </row>
    <row r="105" spans="1:21" x14ac:dyDescent="0.2">
      <c r="A105" s="3" t="s">
        <v>8</v>
      </c>
      <c r="B105" s="3" t="s">
        <v>103</v>
      </c>
    </row>
    <row r="106" spans="1:21" x14ac:dyDescent="0.2">
      <c r="A106" s="3"/>
      <c r="B106" s="3" t="s">
        <v>162</v>
      </c>
    </row>
    <row r="107" spans="1:21" x14ac:dyDescent="0.2">
      <c r="A107" s="3"/>
      <c r="B107" s="3" t="s">
        <v>160</v>
      </c>
    </row>
    <row r="108" spans="1:21" x14ac:dyDescent="0.2">
      <c r="A108" s="3"/>
      <c r="B108" s="1" t="s">
        <v>163</v>
      </c>
    </row>
  </sheetData>
  <mergeCells count="2">
    <mergeCell ref="A1:R1"/>
    <mergeCell ref="A100:T101"/>
  </mergeCells>
  <phoneticPr fontId="1" type="noConversion"/>
  <conditionalFormatting sqref="A4">
    <cfRule type="containsText" dxfId="0" priority="8" operator="containsText" text="FALSE">
      <formula>NOT(ISERROR(SEARCH("FALSE",A4)))</formula>
    </cfRule>
  </conditionalFormatting>
  <pageMargins left="0.25" right="0.25" top="0.75" bottom="0.75" header="0.3" footer="0.3"/>
  <pageSetup scale="85" orientation="landscape" r:id="rId1"/>
  <headerFooter alignWithMargins="0"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7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E13" sqref="E13"/>
    </sheetView>
  </sheetViews>
  <sheetFormatPr defaultColWidth="9.140625" defaultRowHeight="12.75" x14ac:dyDescent="0.2"/>
  <cols>
    <col min="1" max="9" width="9.140625" style="135"/>
    <col min="10" max="16384" width="9.140625" style="149"/>
  </cols>
  <sheetData>
    <row r="1" spans="1:9" ht="24.75" customHeight="1" x14ac:dyDescent="0.2">
      <c r="A1" s="283" t="s">
        <v>223</v>
      </c>
      <c r="B1" s="283"/>
      <c r="C1" s="283"/>
      <c r="D1" s="283"/>
      <c r="E1" s="283"/>
      <c r="F1" s="283"/>
      <c r="G1" s="283"/>
      <c r="H1" s="160"/>
    </row>
    <row r="3" spans="1:9" x14ac:dyDescent="0.2">
      <c r="B3" s="135">
        <f t="shared" ref="B3:I3" si="0">SUBTOTAL(9,B5:B34)</f>
        <v>2360</v>
      </c>
      <c r="C3" s="135">
        <f t="shared" si="0"/>
        <v>153808</v>
      </c>
      <c r="D3" s="135">
        <f t="shared" si="0"/>
        <v>121075</v>
      </c>
      <c r="E3" s="135">
        <f t="shared" si="0"/>
        <v>2853</v>
      </c>
      <c r="F3" s="135">
        <f t="shared" si="0"/>
        <v>53215</v>
      </c>
      <c r="G3" s="135">
        <f t="shared" si="0"/>
        <v>0</v>
      </c>
      <c r="H3" s="135">
        <f t="shared" si="0"/>
        <v>147850</v>
      </c>
      <c r="I3" s="135">
        <f t="shared" si="0"/>
        <v>481071</v>
      </c>
    </row>
    <row r="4" spans="1:9" x14ac:dyDescent="0.2">
      <c r="A4" s="136" t="s">
        <v>131</v>
      </c>
      <c r="B4" s="136" t="s">
        <v>76</v>
      </c>
      <c r="C4" s="136" t="s">
        <v>5</v>
      </c>
      <c r="D4" s="136" t="s">
        <v>77</v>
      </c>
      <c r="E4" s="136" t="s">
        <v>75</v>
      </c>
      <c r="F4" s="136" t="s">
        <v>74</v>
      </c>
      <c r="G4" s="136" t="s">
        <v>51</v>
      </c>
      <c r="H4" s="136" t="s">
        <v>224</v>
      </c>
      <c r="I4" s="136" t="s">
        <v>2</v>
      </c>
    </row>
    <row r="5" spans="1:9" x14ac:dyDescent="0.2">
      <c r="A5" s="137">
        <v>44287</v>
      </c>
      <c r="B5" s="178">
        <v>27</v>
      </c>
      <c r="C5" s="178">
        <v>3196</v>
      </c>
      <c r="D5" s="178">
        <v>1885</v>
      </c>
      <c r="E5" s="178">
        <v>111</v>
      </c>
      <c r="F5" s="178">
        <v>54</v>
      </c>
      <c r="G5" s="178">
        <v>0</v>
      </c>
      <c r="H5" s="3">
        <v>0</v>
      </c>
      <c r="I5" s="135">
        <f t="shared" ref="I5:I22" si="1">SUM(B5:G5)</f>
        <v>5273</v>
      </c>
    </row>
    <row r="6" spans="1:9" x14ac:dyDescent="0.2">
      <c r="A6" s="137">
        <v>44288</v>
      </c>
      <c r="B6" s="178">
        <v>36</v>
      </c>
      <c r="C6" s="178">
        <v>825</v>
      </c>
      <c r="D6" s="178">
        <v>2425</v>
      </c>
      <c r="E6" s="178">
        <v>70</v>
      </c>
      <c r="F6" s="178">
        <v>42</v>
      </c>
      <c r="G6" s="178">
        <v>0</v>
      </c>
      <c r="H6" s="3">
        <v>0</v>
      </c>
      <c r="I6" s="135">
        <f t="shared" si="1"/>
        <v>3398</v>
      </c>
    </row>
    <row r="7" spans="1:9" x14ac:dyDescent="0.2">
      <c r="A7" s="137">
        <v>44289</v>
      </c>
      <c r="B7" s="178">
        <v>81</v>
      </c>
      <c r="C7" s="178">
        <v>5907</v>
      </c>
      <c r="D7" s="178">
        <v>5380</v>
      </c>
      <c r="E7" s="178">
        <v>161</v>
      </c>
      <c r="F7" s="178">
        <v>185</v>
      </c>
      <c r="G7" s="178">
        <v>0</v>
      </c>
      <c r="H7" s="3">
        <v>0</v>
      </c>
      <c r="I7" s="135">
        <f t="shared" si="1"/>
        <v>11714</v>
      </c>
    </row>
    <row r="8" spans="1:9" x14ac:dyDescent="0.2">
      <c r="A8" s="137">
        <v>44290</v>
      </c>
      <c r="B8" s="178">
        <v>40</v>
      </c>
      <c r="C8" s="178">
        <v>3623</v>
      </c>
      <c r="D8" s="178">
        <v>4455</v>
      </c>
      <c r="E8" s="178">
        <v>111</v>
      </c>
      <c r="F8" s="178">
        <v>340</v>
      </c>
      <c r="G8" s="178">
        <v>0</v>
      </c>
      <c r="H8" s="3">
        <v>0</v>
      </c>
      <c r="I8" s="135">
        <f t="shared" si="1"/>
        <v>8569</v>
      </c>
    </row>
    <row r="9" spans="1:9" x14ac:dyDescent="0.2">
      <c r="A9" s="137">
        <v>44291</v>
      </c>
      <c r="B9" s="178">
        <v>45</v>
      </c>
      <c r="C9" s="178">
        <v>452</v>
      </c>
      <c r="D9" s="178">
        <v>2910</v>
      </c>
      <c r="E9" s="178">
        <v>28</v>
      </c>
      <c r="F9" s="178">
        <v>41</v>
      </c>
      <c r="G9" s="178">
        <v>0</v>
      </c>
      <c r="H9" s="3">
        <v>0</v>
      </c>
      <c r="I9" s="135">
        <f t="shared" si="1"/>
        <v>3476</v>
      </c>
    </row>
    <row r="10" spans="1:9" x14ac:dyDescent="0.2">
      <c r="A10" s="137">
        <v>44292</v>
      </c>
      <c r="B10" s="178">
        <v>53</v>
      </c>
      <c r="C10" s="178">
        <v>6022</v>
      </c>
      <c r="D10" s="178">
        <v>3091</v>
      </c>
      <c r="E10" s="178">
        <v>112</v>
      </c>
      <c r="F10" s="178">
        <v>225</v>
      </c>
      <c r="G10" s="178">
        <v>0</v>
      </c>
      <c r="H10" s="3">
        <v>0</v>
      </c>
      <c r="I10" s="135">
        <f t="shared" si="1"/>
        <v>9503</v>
      </c>
    </row>
    <row r="11" spans="1:9" x14ac:dyDescent="0.2">
      <c r="A11" s="137">
        <v>44293</v>
      </c>
      <c r="B11" s="178">
        <v>27</v>
      </c>
      <c r="C11" s="178">
        <v>1995</v>
      </c>
      <c r="D11" s="178">
        <v>4675</v>
      </c>
      <c r="E11" s="178">
        <v>80</v>
      </c>
      <c r="F11" s="178">
        <v>815</v>
      </c>
      <c r="G11" s="178">
        <v>0</v>
      </c>
      <c r="H11" s="3">
        <v>0</v>
      </c>
      <c r="I11" s="135">
        <f t="shared" si="1"/>
        <v>7592</v>
      </c>
    </row>
    <row r="12" spans="1:9" x14ac:dyDescent="0.2">
      <c r="A12" s="137">
        <v>44294</v>
      </c>
      <c r="B12" s="178">
        <v>75</v>
      </c>
      <c r="C12" s="178">
        <v>6914</v>
      </c>
      <c r="D12" s="178">
        <v>3545</v>
      </c>
      <c r="E12" s="178">
        <v>147</v>
      </c>
      <c r="F12" s="178">
        <v>480</v>
      </c>
      <c r="G12" s="178">
        <v>0</v>
      </c>
      <c r="H12" s="3">
        <v>0</v>
      </c>
      <c r="I12" s="135">
        <f t="shared" si="1"/>
        <v>11161</v>
      </c>
    </row>
    <row r="13" spans="1:9" x14ac:dyDescent="0.2">
      <c r="A13" s="137">
        <v>44295</v>
      </c>
      <c r="B13" s="178">
        <v>16</v>
      </c>
      <c r="C13" s="178">
        <v>2311</v>
      </c>
      <c r="D13" s="178">
        <v>3220</v>
      </c>
      <c r="E13" s="178">
        <v>28</v>
      </c>
      <c r="F13" s="178">
        <v>55</v>
      </c>
      <c r="G13" s="178">
        <v>0</v>
      </c>
      <c r="H13" s="3">
        <v>0</v>
      </c>
      <c r="I13" s="135">
        <f t="shared" si="1"/>
        <v>5630</v>
      </c>
    </row>
    <row r="14" spans="1:9" x14ac:dyDescent="0.2">
      <c r="A14" s="137">
        <v>44296</v>
      </c>
      <c r="B14" s="178">
        <v>5</v>
      </c>
      <c r="C14" s="178">
        <v>951</v>
      </c>
      <c r="D14" s="178">
        <v>1560</v>
      </c>
      <c r="E14" s="178">
        <v>53</v>
      </c>
      <c r="F14" s="178">
        <v>108</v>
      </c>
      <c r="G14" s="178">
        <v>0</v>
      </c>
      <c r="H14" s="3">
        <v>0</v>
      </c>
      <c r="I14" s="135">
        <f t="shared" si="1"/>
        <v>2677</v>
      </c>
    </row>
    <row r="15" spans="1:9" x14ac:dyDescent="0.2">
      <c r="A15" s="137">
        <v>44297</v>
      </c>
      <c r="B15" s="178">
        <v>129</v>
      </c>
      <c r="C15" s="178">
        <v>10088</v>
      </c>
      <c r="D15" s="178">
        <v>9485</v>
      </c>
      <c r="E15" s="178">
        <v>257</v>
      </c>
      <c r="F15" s="178">
        <v>1596</v>
      </c>
      <c r="G15" s="178">
        <v>0</v>
      </c>
      <c r="H15" s="3">
        <v>0</v>
      </c>
      <c r="I15" s="135">
        <f t="shared" si="1"/>
        <v>21555</v>
      </c>
    </row>
    <row r="16" spans="1:9" x14ac:dyDescent="0.2">
      <c r="A16" s="137">
        <v>44298</v>
      </c>
      <c r="B16" s="178">
        <v>52</v>
      </c>
      <c r="C16" s="178">
        <v>3148</v>
      </c>
      <c r="D16" s="178">
        <v>7465</v>
      </c>
      <c r="E16" s="178">
        <v>84</v>
      </c>
      <c r="F16" s="178">
        <v>183</v>
      </c>
      <c r="G16" s="178">
        <v>0</v>
      </c>
      <c r="H16" s="3">
        <v>0</v>
      </c>
      <c r="I16" s="135">
        <f t="shared" si="1"/>
        <v>10932</v>
      </c>
    </row>
    <row r="17" spans="1:9" x14ac:dyDescent="0.2">
      <c r="A17" s="137">
        <v>44299</v>
      </c>
      <c r="B17" s="178">
        <v>176</v>
      </c>
      <c r="C17" s="178">
        <v>8342</v>
      </c>
      <c r="D17" s="178">
        <v>12050</v>
      </c>
      <c r="E17" s="178">
        <v>199</v>
      </c>
      <c r="F17" s="178">
        <v>1100</v>
      </c>
      <c r="G17" s="178">
        <v>0</v>
      </c>
      <c r="H17" s="3">
        <v>0</v>
      </c>
      <c r="I17" s="135">
        <f t="shared" si="1"/>
        <v>21867</v>
      </c>
    </row>
    <row r="18" spans="1:9" x14ac:dyDescent="0.2">
      <c r="A18" s="137">
        <v>44300</v>
      </c>
      <c r="B18" s="178">
        <v>149</v>
      </c>
      <c r="C18" s="178">
        <v>9213</v>
      </c>
      <c r="D18" s="178">
        <v>11878</v>
      </c>
      <c r="E18" s="178">
        <v>130</v>
      </c>
      <c r="F18" s="178">
        <v>1026</v>
      </c>
      <c r="G18" s="178">
        <v>0</v>
      </c>
      <c r="H18" s="3">
        <v>0</v>
      </c>
      <c r="I18" s="135">
        <f t="shared" si="1"/>
        <v>22396</v>
      </c>
    </row>
    <row r="19" spans="1:9" x14ac:dyDescent="0.2">
      <c r="A19" s="137">
        <v>44301</v>
      </c>
      <c r="B19" s="178">
        <v>58</v>
      </c>
      <c r="C19" s="178">
        <v>3317</v>
      </c>
      <c r="D19" s="178">
        <v>5020</v>
      </c>
      <c r="E19" s="178">
        <v>92</v>
      </c>
      <c r="F19" s="178">
        <v>859</v>
      </c>
      <c r="G19" s="178">
        <v>0</v>
      </c>
      <c r="H19" s="3">
        <v>0</v>
      </c>
      <c r="I19" s="135">
        <f t="shared" si="1"/>
        <v>9346</v>
      </c>
    </row>
    <row r="20" spans="1:9" x14ac:dyDescent="0.2">
      <c r="A20" s="137">
        <v>44302</v>
      </c>
      <c r="B20" s="178">
        <v>125</v>
      </c>
      <c r="C20" s="178">
        <v>7570</v>
      </c>
      <c r="D20" s="178">
        <v>2662</v>
      </c>
      <c r="E20" s="178">
        <v>11</v>
      </c>
      <c r="F20" s="178">
        <v>287</v>
      </c>
      <c r="G20" s="178">
        <v>0</v>
      </c>
      <c r="H20" s="3">
        <v>0</v>
      </c>
      <c r="I20" s="135">
        <f t="shared" si="1"/>
        <v>10655</v>
      </c>
    </row>
    <row r="21" spans="1:9" x14ac:dyDescent="0.2">
      <c r="A21" s="137">
        <v>44303</v>
      </c>
      <c r="B21" s="178">
        <v>144</v>
      </c>
      <c r="C21" s="178">
        <v>8175</v>
      </c>
      <c r="D21" s="178">
        <v>4978</v>
      </c>
      <c r="E21" s="178">
        <v>131</v>
      </c>
      <c r="F21" s="178">
        <v>1267</v>
      </c>
      <c r="G21" s="178">
        <v>0</v>
      </c>
      <c r="H21" s="3">
        <v>0</v>
      </c>
      <c r="I21" s="135">
        <f t="shared" si="1"/>
        <v>14695</v>
      </c>
    </row>
    <row r="22" spans="1:9" x14ac:dyDescent="0.2">
      <c r="A22" s="137">
        <v>44304</v>
      </c>
      <c r="B22" s="178">
        <v>93</v>
      </c>
      <c r="C22" s="178">
        <v>8171</v>
      </c>
      <c r="D22" s="178">
        <v>7110</v>
      </c>
      <c r="E22" s="178">
        <v>129</v>
      </c>
      <c r="F22" s="178">
        <v>1664</v>
      </c>
      <c r="G22" s="178">
        <v>0</v>
      </c>
      <c r="H22" s="3">
        <v>90</v>
      </c>
      <c r="I22" s="135">
        <f t="shared" si="1"/>
        <v>17167</v>
      </c>
    </row>
    <row r="23" spans="1:9" x14ac:dyDescent="0.2">
      <c r="A23" s="137">
        <v>44305</v>
      </c>
      <c r="B23" s="178">
        <v>99</v>
      </c>
      <c r="C23" s="178">
        <v>7621</v>
      </c>
      <c r="D23" s="178">
        <v>5202</v>
      </c>
      <c r="E23" s="178">
        <v>110</v>
      </c>
      <c r="F23" s="178">
        <v>1598</v>
      </c>
      <c r="G23" s="178">
        <v>0</v>
      </c>
      <c r="H23" s="3">
        <v>2100</v>
      </c>
      <c r="I23" s="135">
        <f>SUM(B23:H23)</f>
        <v>16730</v>
      </c>
    </row>
    <row r="24" spans="1:9" x14ac:dyDescent="0.2">
      <c r="A24" s="137">
        <v>44306</v>
      </c>
      <c r="B24" s="178">
        <v>127</v>
      </c>
      <c r="C24" s="178">
        <v>9371</v>
      </c>
      <c r="D24" s="178">
        <v>2618</v>
      </c>
      <c r="E24" s="178">
        <v>89</v>
      </c>
      <c r="F24" s="178">
        <v>655</v>
      </c>
      <c r="G24" s="178">
        <v>0</v>
      </c>
      <c r="H24" s="3">
        <v>1815</v>
      </c>
      <c r="I24" s="135">
        <f t="shared" ref="I24:I34" si="2">SUM(B24:H24)</f>
        <v>14675</v>
      </c>
    </row>
    <row r="25" spans="1:9" x14ac:dyDescent="0.2">
      <c r="A25" s="137">
        <v>44307</v>
      </c>
      <c r="B25" s="178">
        <v>146</v>
      </c>
      <c r="C25" s="178">
        <v>6929</v>
      </c>
      <c r="D25" s="178">
        <v>5305</v>
      </c>
      <c r="E25" s="178">
        <v>207</v>
      </c>
      <c r="F25" s="178">
        <v>3352</v>
      </c>
      <c r="G25" s="178">
        <v>0</v>
      </c>
      <c r="H25" s="3">
        <v>2550</v>
      </c>
      <c r="I25" s="135">
        <f t="shared" si="2"/>
        <v>18489</v>
      </c>
    </row>
    <row r="26" spans="1:9" x14ac:dyDescent="0.2">
      <c r="A26" s="137">
        <v>44308</v>
      </c>
      <c r="B26" s="178">
        <v>91</v>
      </c>
      <c r="C26" s="178">
        <v>8996</v>
      </c>
      <c r="D26" s="178">
        <v>3180</v>
      </c>
      <c r="E26" s="178">
        <v>100</v>
      </c>
      <c r="F26" s="178">
        <v>1702</v>
      </c>
      <c r="G26" s="178">
        <v>0</v>
      </c>
      <c r="H26" s="3">
        <v>5820</v>
      </c>
      <c r="I26" s="135">
        <f t="shared" si="2"/>
        <v>19889</v>
      </c>
    </row>
    <row r="27" spans="1:9" x14ac:dyDescent="0.2">
      <c r="A27" s="137">
        <v>44309</v>
      </c>
      <c r="B27" s="178">
        <v>54</v>
      </c>
      <c r="C27" s="178">
        <v>4368</v>
      </c>
      <c r="D27" s="178">
        <v>1082</v>
      </c>
      <c r="E27" s="178">
        <v>79</v>
      </c>
      <c r="F27" s="178">
        <v>1101</v>
      </c>
      <c r="G27" s="178">
        <v>0</v>
      </c>
      <c r="H27" s="3">
        <v>9970</v>
      </c>
      <c r="I27" s="135">
        <f t="shared" si="2"/>
        <v>16654</v>
      </c>
    </row>
    <row r="28" spans="1:9" x14ac:dyDescent="0.2">
      <c r="A28" s="137">
        <v>44310</v>
      </c>
      <c r="B28" s="178">
        <v>182</v>
      </c>
      <c r="C28" s="178">
        <v>4892</v>
      </c>
      <c r="D28" s="178">
        <v>2855</v>
      </c>
      <c r="E28" s="178">
        <v>99</v>
      </c>
      <c r="F28" s="178">
        <v>5705</v>
      </c>
      <c r="G28" s="178">
        <v>0</v>
      </c>
      <c r="H28" s="3">
        <v>26110</v>
      </c>
      <c r="I28" s="135">
        <f t="shared" si="2"/>
        <v>39843</v>
      </c>
    </row>
    <row r="29" spans="1:9" x14ac:dyDescent="0.2">
      <c r="A29" s="137">
        <v>44311</v>
      </c>
      <c r="B29" s="178">
        <v>46</v>
      </c>
      <c r="C29" s="178">
        <v>2825</v>
      </c>
      <c r="D29" s="178">
        <v>2153</v>
      </c>
      <c r="E29" s="178">
        <v>64</v>
      </c>
      <c r="F29" s="178">
        <v>4856</v>
      </c>
      <c r="G29" s="178">
        <v>0</v>
      </c>
      <c r="H29" s="3">
        <v>27050</v>
      </c>
      <c r="I29" s="135">
        <f t="shared" si="2"/>
        <v>36994</v>
      </c>
    </row>
    <row r="30" spans="1:9" x14ac:dyDescent="0.2">
      <c r="A30" s="137">
        <v>44312</v>
      </c>
      <c r="B30" s="178">
        <v>52</v>
      </c>
      <c r="C30" s="178">
        <v>3652</v>
      </c>
      <c r="D30" s="178">
        <v>1025</v>
      </c>
      <c r="E30" s="178">
        <v>35</v>
      </c>
      <c r="F30" s="178">
        <v>1538</v>
      </c>
      <c r="G30" s="178">
        <v>0</v>
      </c>
      <c r="H30" s="3">
        <v>31570</v>
      </c>
      <c r="I30" s="135">
        <f t="shared" si="2"/>
        <v>37872</v>
      </c>
    </row>
    <row r="31" spans="1:9" x14ac:dyDescent="0.2">
      <c r="A31" s="137">
        <v>44313</v>
      </c>
      <c r="B31" s="178">
        <v>28</v>
      </c>
      <c r="C31" s="178">
        <v>1643</v>
      </c>
      <c r="D31" s="178">
        <v>660</v>
      </c>
      <c r="E31" s="178">
        <v>7</v>
      </c>
      <c r="F31" s="178">
        <v>5679</v>
      </c>
      <c r="G31" s="178">
        <v>0</v>
      </c>
      <c r="H31" s="3">
        <v>22265</v>
      </c>
      <c r="I31" s="135">
        <f t="shared" si="2"/>
        <v>30282</v>
      </c>
    </row>
    <row r="32" spans="1:9" x14ac:dyDescent="0.2">
      <c r="A32" s="137">
        <v>44314</v>
      </c>
      <c r="B32" s="178">
        <v>115</v>
      </c>
      <c r="C32" s="178">
        <v>6586</v>
      </c>
      <c r="D32" s="178">
        <v>1324</v>
      </c>
      <c r="E32" s="178">
        <v>50</v>
      </c>
      <c r="F32" s="178">
        <v>6875</v>
      </c>
      <c r="G32" s="178">
        <v>0</v>
      </c>
      <c r="H32" s="3">
        <v>18510</v>
      </c>
      <c r="I32" s="135">
        <f t="shared" si="2"/>
        <v>33460</v>
      </c>
    </row>
    <row r="33" spans="1:9" x14ac:dyDescent="0.2">
      <c r="A33" s="137">
        <v>44315</v>
      </c>
      <c r="B33" s="178">
        <v>77</v>
      </c>
      <c r="C33" s="178">
        <v>5205</v>
      </c>
      <c r="D33" s="178">
        <v>1225</v>
      </c>
      <c r="E33" s="178">
        <v>56</v>
      </c>
      <c r="F33" s="178">
        <v>5278</v>
      </c>
      <c r="G33" s="178">
        <v>0</v>
      </c>
      <c r="H33" s="3">
        <v>0</v>
      </c>
      <c r="I33" s="135">
        <f t="shared" si="2"/>
        <v>11841</v>
      </c>
    </row>
    <row r="34" spans="1:9" x14ac:dyDescent="0.2">
      <c r="A34" s="137">
        <v>44316</v>
      </c>
      <c r="B34" s="178">
        <v>12</v>
      </c>
      <c r="C34" s="178">
        <v>1500</v>
      </c>
      <c r="D34" s="178">
        <v>652</v>
      </c>
      <c r="E34" s="178">
        <v>23</v>
      </c>
      <c r="F34" s="178">
        <v>4549</v>
      </c>
      <c r="G34" s="178">
        <v>0</v>
      </c>
      <c r="H34" s="3">
        <v>0</v>
      </c>
      <c r="I34" s="135">
        <f t="shared" si="2"/>
        <v>6736</v>
      </c>
    </row>
    <row r="36" spans="1:9" x14ac:dyDescent="0.2">
      <c r="A36" s="138" t="s">
        <v>132</v>
      </c>
      <c r="B36" s="3" t="s">
        <v>204</v>
      </c>
    </row>
    <row r="37" spans="1:9" x14ac:dyDescent="0.2">
      <c r="B37" s="135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41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D14" sqref="D14"/>
    </sheetView>
  </sheetViews>
  <sheetFormatPr defaultRowHeight="12.75" x14ac:dyDescent="0.2"/>
  <cols>
    <col min="1" max="10" width="9.140625" style="3"/>
  </cols>
  <sheetData>
    <row r="1" spans="1:10" ht="24.75" customHeight="1" x14ac:dyDescent="0.2">
      <c r="A1" s="284" t="s">
        <v>225</v>
      </c>
      <c r="B1" s="284"/>
      <c r="C1" s="284"/>
      <c r="D1" s="284"/>
      <c r="E1" s="284"/>
      <c r="F1" s="284"/>
      <c r="G1" s="284"/>
      <c r="H1" s="181"/>
      <c r="I1" s="181"/>
    </row>
    <row r="2" spans="1:10" s="3" customFormat="1" ht="11.25" x14ac:dyDescent="0.2"/>
    <row r="3" spans="1:10" s="3" customFormat="1" ht="11.25" x14ac:dyDescent="0.2">
      <c r="B3" s="3">
        <f t="shared" ref="B3:J3" si="0">SUBTOTAL(9,B5:B35)</f>
        <v>720</v>
      </c>
      <c r="C3" s="3">
        <f t="shared" si="0"/>
        <v>10457</v>
      </c>
      <c r="D3" s="3">
        <f t="shared" si="0"/>
        <v>6120</v>
      </c>
      <c r="E3" s="3">
        <f t="shared" si="0"/>
        <v>6614</v>
      </c>
      <c r="F3" s="3">
        <f t="shared" si="0"/>
        <v>177817</v>
      </c>
      <c r="G3" s="3">
        <f t="shared" si="0"/>
        <v>0</v>
      </c>
      <c r="H3" s="3">
        <f t="shared" si="0"/>
        <v>0</v>
      </c>
      <c r="I3" s="3">
        <f t="shared" si="0"/>
        <v>14280</v>
      </c>
      <c r="J3" s="3">
        <f t="shared" si="0"/>
        <v>214287</v>
      </c>
    </row>
    <row r="4" spans="1:10" s="3" customFormat="1" ht="11.25" x14ac:dyDescent="0.2">
      <c r="A4" s="182" t="s">
        <v>131</v>
      </c>
      <c r="B4" s="182" t="s">
        <v>76</v>
      </c>
      <c r="C4" s="182" t="s">
        <v>5</v>
      </c>
      <c r="D4" s="182" t="s">
        <v>77</v>
      </c>
      <c r="E4" s="182" t="s">
        <v>75</v>
      </c>
      <c r="F4" s="182" t="s">
        <v>74</v>
      </c>
      <c r="G4" s="182" t="s">
        <v>51</v>
      </c>
      <c r="H4" s="182" t="s">
        <v>224</v>
      </c>
      <c r="I4" s="182" t="s">
        <v>6</v>
      </c>
      <c r="J4" s="182" t="s">
        <v>2</v>
      </c>
    </row>
    <row r="5" spans="1:10" s="3" customFormat="1" ht="11.25" x14ac:dyDescent="0.2">
      <c r="A5" s="183">
        <v>44317</v>
      </c>
      <c r="B5" s="1">
        <v>48</v>
      </c>
      <c r="C5" s="1">
        <v>2667</v>
      </c>
      <c r="D5" s="1">
        <v>369</v>
      </c>
      <c r="E5" s="1">
        <v>24</v>
      </c>
      <c r="F5" s="1">
        <v>10481</v>
      </c>
      <c r="G5" s="1">
        <v>0</v>
      </c>
      <c r="H5" s="1">
        <v>0</v>
      </c>
      <c r="I5" s="1">
        <v>2270</v>
      </c>
      <c r="J5" s="3">
        <f>SUM(B5:I5)</f>
        <v>15859</v>
      </c>
    </row>
    <row r="6" spans="1:10" s="3" customFormat="1" ht="11.25" x14ac:dyDescent="0.2">
      <c r="A6" s="183">
        <v>44318</v>
      </c>
      <c r="B6" s="1">
        <v>49</v>
      </c>
      <c r="C6" s="1">
        <v>2917</v>
      </c>
      <c r="D6" s="1">
        <v>465</v>
      </c>
      <c r="E6" s="1">
        <v>32</v>
      </c>
      <c r="F6" s="1">
        <v>5249</v>
      </c>
      <c r="G6" s="1">
        <v>0</v>
      </c>
      <c r="H6" s="1">
        <v>0</v>
      </c>
      <c r="I6" s="1">
        <v>318</v>
      </c>
      <c r="J6" s="3">
        <f t="shared" ref="J6:J17" si="1">SUM(B6:I6)</f>
        <v>9030</v>
      </c>
    </row>
    <row r="7" spans="1:10" s="3" customFormat="1" ht="11.25" x14ac:dyDescent="0.2">
      <c r="A7" s="183">
        <v>44319</v>
      </c>
      <c r="B7" s="1">
        <v>0</v>
      </c>
      <c r="C7" s="1">
        <v>4</v>
      </c>
      <c r="D7" s="1">
        <v>0</v>
      </c>
      <c r="E7" s="1">
        <v>0</v>
      </c>
      <c r="F7" s="1">
        <v>310</v>
      </c>
      <c r="G7" s="1">
        <v>0</v>
      </c>
      <c r="H7" s="1">
        <v>0</v>
      </c>
      <c r="I7" s="1">
        <v>5</v>
      </c>
      <c r="J7" s="3">
        <f t="shared" si="1"/>
        <v>319</v>
      </c>
    </row>
    <row r="8" spans="1:10" s="3" customFormat="1" ht="11.25" x14ac:dyDescent="0.2">
      <c r="A8" s="183">
        <v>44320</v>
      </c>
      <c r="B8" s="1">
        <v>67</v>
      </c>
      <c r="C8" s="1">
        <v>4637</v>
      </c>
      <c r="D8" s="1">
        <v>725</v>
      </c>
      <c r="E8" s="1">
        <v>49</v>
      </c>
      <c r="F8" s="1">
        <v>7687</v>
      </c>
      <c r="G8" s="1">
        <v>0</v>
      </c>
      <c r="H8" s="1">
        <v>0</v>
      </c>
      <c r="I8" s="1">
        <v>1703</v>
      </c>
      <c r="J8" s="3">
        <f t="shared" si="1"/>
        <v>14868</v>
      </c>
    </row>
    <row r="9" spans="1:10" s="3" customFormat="1" ht="11.25" x14ac:dyDescent="0.2">
      <c r="A9" s="183">
        <v>44321</v>
      </c>
      <c r="B9" s="1">
        <v>3</v>
      </c>
      <c r="C9" s="1">
        <v>0</v>
      </c>
      <c r="D9" s="1">
        <v>190</v>
      </c>
      <c r="E9" s="1">
        <v>0</v>
      </c>
      <c r="F9" s="1">
        <v>1960</v>
      </c>
      <c r="G9" s="1">
        <v>0</v>
      </c>
      <c r="H9" s="1">
        <v>0</v>
      </c>
      <c r="I9" s="1">
        <v>87</v>
      </c>
      <c r="J9" s="3">
        <f t="shared" si="1"/>
        <v>2240</v>
      </c>
    </row>
    <row r="10" spans="1:10" s="3" customFormat="1" ht="11.25" x14ac:dyDescent="0.2">
      <c r="A10" s="183">
        <v>44322</v>
      </c>
      <c r="B10" s="1">
        <v>96</v>
      </c>
      <c r="C10" s="1">
        <v>63</v>
      </c>
      <c r="D10" s="1">
        <v>888</v>
      </c>
      <c r="E10" s="1">
        <v>2052</v>
      </c>
      <c r="F10" s="1">
        <v>17000</v>
      </c>
      <c r="G10" s="1">
        <v>0</v>
      </c>
      <c r="H10" s="1">
        <v>0</v>
      </c>
      <c r="I10" s="1">
        <v>3816</v>
      </c>
      <c r="J10" s="3">
        <f t="shared" si="1"/>
        <v>23915</v>
      </c>
    </row>
    <row r="11" spans="1:10" s="3" customFormat="1" ht="11.25" x14ac:dyDescent="0.2">
      <c r="A11" s="183">
        <v>44323</v>
      </c>
      <c r="B11" s="1">
        <v>23</v>
      </c>
      <c r="C11" s="1">
        <v>19</v>
      </c>
      <c r="D11" s="1">
        <v>71</v>
      </c>
      <c r="E11" s="1">
        <v>348</v>
      </c>
      <c r="F11" s="1">
        <v>2560</v>
      </c>
      <c r="G11" s="1">
        <v>0</v>
      </c>
      <c r="H11" s="1">
        <v>0</v>
      </c>
      <c r="I11" s="1">
        <v>251</v>
      </c>
      <c r="J11" s="3">
        <f t="shared" si="1"/>
        <v>3272</v>
      </c>
    </row>
    <row r="12" spans="1:10" s="3" customFormat="1" ht="11.25" x14ac:dyDescent="0.2">
      <c r="A12" s="183">
        <v>44324</v>
      </c>
      <c r="B12" s="1">
        <v>29</v>
      </c>
      <c r="C12" s="1">
        <v>15</v>
      </c>
      <c r="D12" s="1">
        <v>379</v>
      </c>
      <c r="E12" s="1">
        <v>905</v>
      </c>
      <c r="F12" s="1">
        <v>14421</v>
      </c>
      <c r="G12" s="1">
        <v>0</v>
      </c>
      <c r="H12" s="1">
        <v>0</v>
      </c>
      <c r="I12" s="1">
        <v>1337</v>
      </c>
      <c r="J12" s="3">
        <f t="shared" si="1"/>
        <v>17086</v>
      </c>
    </row>
    <row r="13" spans="1:10" s="3" customFormat="1" ht="11.25" x14ac:dyDescent="0.2">
      <c r="A13" s="183">
        <v>44325</v>
      </c>
      <c r="B13" s="1">
        <v>30</v>
      </c>
      <c r="C13" s="1">
        <v>7</v>
      </c>
      <c r="D13" s="1">
        <v>63</v>
      </c>
      <c r="E13" s="1">
        <v>272</v>
      </c>
      <c r="F13" s="1">
        <v>9285</v>
      </c>
      <c r="G13" s="1">
        <v>0</v>
      </c>
      <c r="H13" s="1">
        <v>0</v>
      </c>
      <c r="I13" s="1">
        <v>489</v>
      </c>
      <c r="J13" s="3">
        <f t="shared" si="1"/>
        <v>10146</v>
      </c>
    </row>
    <row r="14" spans="1:10" s="3" customFormat="1" ht="11.25" x14ac:dyDescent="0.2">
      <c r="A14" s="183">
        <v>44326</v>
      </c>
      <c r="B14" s="1">
        <v>7</v>
      </c>
      <c r="C14" s="1">
        <v>1</v>
      </c>
      <c r="D14" s="1">
        <v>65</v>
      </c>
      <c r="E14" s="1">
        <v>54</v>
      </c>
      <c r="F14" s="1">
        <v>3460</v>
      </c>
      <c r="G14" s="1">
        <v>0</v>
      </c>
      <c r="H14" s="1">
        <v>0</v>
      </c>
      <c r="I14" s="1">
        <v>263</v>
      </c>
      <c r="J14" s="3">
        <f t="shared" si="1"/>
        <v>3850</v>
      </c>
    </row>
    <row r="15" spans="1:10" s="3" customFormat="1" ht="11.25" x14ac:dyDescent="0.2">
      <c r="A15" s="183">
        <v>44327</v>
      </c>
      <c r="B15" s="1">
        <v>45</v>
      </c>
      <c r="C15" s="1">
        <v>16</v>
      </c>
      <c r="D15" s="1">
        <v>20</v>
      </c>
      <c r="E15" s="1">
        <v>136</v>
      </c>
      <c r="F15" s="1">
        <v>10840</v>
      </c>
      <c r="G15" s="1">
        <v>0</v>
      </c>
      <c r="H15" s="1">
        <v>0</v>
      </c>
      <c r="I15" s="1">
        <v>321</v>
      </c>
      <c r="J15" s="3">
        <f t="shared" si="1"/>
        <v>11378</v>
      </c>
    </row>
    <row r="16" spans="1:10" s="3" customFormat="1" ht="11.25" x14ac:dyDescent="0.2">
      <c r="A16" s="183">
        <v>44328</v>
      </c>
      <c r="B16" s="1">
        <v>65</v>
      </c>
      <c r="C16" s="1">
        <v>1</v>
      </c>
      <c r="D16" s="1">
        <v>478</v>
      </c>
      <c r="E16" s="1">
        <v>993</v>
      </c>
      <c r="F16" s="1">
        <v>23795</v>
      </c>
      <c r="G16" s="1">
        <v>0</v>
      </c>
      <c r="H16" s="1">
        <v>0</v>
      </c>
      <c r="I16" s="1">
        <v>1115</v>
      </c>
      <c r="J16" s="3">
        <f t="shared" si="1"/>
        <v>26447</v>
      </c>
    </row>
    <row r="17" spans="1:10" s="3" customFormat="1" ht="11.25" x14ac:dyDescent="0.2">
      <c r="A17" s="183">
        <v>44329</v>
      </c>
      <c r="B17" s="1">
        <v>44</v>
      </c>
      <c r="C17" s="1">
        <v>20</v>
      </c>
      <c r="D17" s="1">
        <v>477</v>
      </c>
      <c r="E17" s="1">
        <v>420</v>
      </c>
      <c r="F17" s="1">
        <v>17860</v>
      </c>
      <c r="G17" s="1">
        <v>0</v>
      </c>
      <c r="H17" s="1">
        <v>0</v>
      </c>
      <c r="I17" s="1">
        <v>584</v>
      </c>
      <c r="J17" s="3">
        <f t="shared" si="1"/>
        <v>19405</v>
      </c>
    </row>
    <row r="18" spans="1:10" s="3" customFormat="1" ht="11.25" x14ac:dyDescent="0.2">
      <c r="A18" s="183">
        <v>44330</v>
      </c>
      <c r="B18" s="1">
        <v>41</v>
      </c>
      <c r="C18" s="1">
        <v>6</v>
      </c>
      <c r="D18" s="1">
        <v>140</v>
      </c>
      <c r="E18" s="1">
        <v>91</v>
      </c>
      <c r="F18" s="1">
        <v>11025</v>
      </c>
      <c r="G18" s="1">
        <v>0</v>
      </c>
      <c r="H18" s="1">
        <v>0</v>
      </c>
      <c r="I18" s="1">
        <v>348</v>
      </c>
      <c r="J18" s="3">
        <f t="shared" ref="J18:J35" si="2">SUM(B18:G18)</f>
        <v>11303</v>
      </c>
    </row>
    <row r="19" spans="1:10" s="3" customFormat="1" ht="11.25" x14ac:dyDescent="0.2">
      <c r="A19" s="183">
        <v>44331</v>
      </c>
      <c r="B19" s="1">
        <v>43</v>
      </c>
      <c r="C19" s="1">
        <v>7</v>
      </c>
      <c r="D19" s="1">
        <v>100</v>
      </c>
      <c r="E19" s="1">
        <v>78</v>
      </c>
      <c r="F19" s="1">
        <v>5885</v>
      </c>
      <c r="G19" s="1">
        <v>0</v>
      </c>
      <c r="H19" s="1">
        <v>0</v>
      </c>
      <c r="I19" s="1">
        <v>153</v>
      </c>
      <c r="J19" s="3">
        <f t="shared" si="2"/>
        <v>6113</v>
      </c>
    </row>
    <row r="20" spans="1:10" s="3" customFormat="1" ht="11.25" x14ac:dyDescent="0.2">
      <c r="A20" s="183">
        <v>44332</v>
      </c>
      <c r="B20" s="1">
        <v>43</v>
      </c>
      <c r="C20" s="1">
        <v>25</v>
      </c>
      <c r="D20" s="1">
        <v>363</v>
      </c>
      <c r="E20" s="1">
        <v>230</v>
      </c>
      <c r="F20" s="1">
        <v>10250</v>
      </c>
      <c r="G20" s="1">
        <v>0</v>
      </c>
      <c r="H20" s="1">
        <v>0</v>
      </c>
      <c r="I20" s="1">
        <v>338</v>
      </c>
      <c r="J20" s="3">
        <f t="shared" si="2"/>
        <v>10911</v>
      </c>
    </row>
    <row r="21" spans="1:10" s="3" customFormat="1" ht="11.25" x14ac:dyDescent="0.2">
      <c r="A21" s="183">
        <v>44333</v>
      </c>
      <c r="B21" s="1">
        <v>0</v>
      </c>
      <c r="C21" s="1">
        <v>0</v>
      </c>
      <c r="D21" s="1">
        <v>15</v>
      </c>
      <c r="E21" s="1">
        <v>19</v>
      </c>
      <c r="F21" s="1">
        <v>750</v>
      </c>
      <c r="G21" s="1">
        <v>0</v>
      </c>
      <c r="H21" s="1">
        <v>0</v>
      </c>
      <c r="I21" s="1">
        <v>62</v>
      </c>
      <c r="J21" s="3">
        <f t="shared" si="2"/>
        <v>784</v>
      </c>
    </row>
    <row r="22" spans="1:10" s="3" customFormat="1" ht="11.25" x14ac:dyDescent="0.2">
      <c r="A22" s="183">
        <v>44334</v>
      </c>
      <c r="B22" s="1">
        <v>0</v>
      </c>
      <c r="C22" s="1">
        <v>0</v>
      </c>
      <c r="D22" s="1">
        <v>165</v>
      </c>
      <c r="E22" s="1">
        <v>61</v>
      </c>
      <c r="F22" s="1">
        <v>1953</v>
      </c>
      <c r="G22" s="1">
        <v>0</v>
      </c>
      <c r="H22" s="1">
        <v>0</v>
      </c>
      <c r="I22" s="1">
        <v>64</v>
      </c>
      <c r="J22" s="3">
        <f t="shared" si="2"/>
        <v>2179</v>
      </c>
    </row>
    <row r="23" spans="1:10" s="3" customFormat="1" ht="11.25" x14ac:dyDescent="0.2">
      <c r="A23" s="183">
        <v>44335</v>
      </c>
      <c r="B23" s="1">
        <v>2</v>
      </c>
      <c r="C23" s="1">
        <v>0</v>
      </c>
      <c r="D23" s="1">
        <v>215</v>
      </c>
      <c r="E23" s="1">
        <v>283</v>
      </c>
      <c r="F23" s="1">
        <v>2362</v>
      </c>
      <c r="G23" s="1">
        <v>0</v>
      </c>
      <c r="H23" s="1">
        <v>0</v>
      </c>
      <c r="I23" s="1">
        <v>218</v>
      </c>
      <c r="J23" s="3">
        <f t="shared" si="2"/>
        <v>2862</v>
      </c>
    </row>
    <row r="24" spans="1:10" s="3" customFormat="1" ht="11.25" x14ac:dyDescent="0.2">
      <c r="A24" s="183">
        <v>44336</v>
      </c>
      <c r="B24" s="1">
        <v>9</v>
      </c>
      <c r="C24" s="1">
        <v>6</v>
      </c>
      <c r="D24" s="1">
        <v>135</v>
      </c>
      <c r="E24" s="1">
        <v>179</v>
      </c>
      <c r="F24" s="1">
        <v>1828</v>
      </c>
      <c r="G24" s="1">
        <v>0</v>
      </c>
      <c r="H24" s="1">
        <v>0</v>
      </c>
      <c r="I24" s="1">
        <v>133</v>
      </c>
      <c r="J24" s="3">
        <f t="shared" si="2"/>
        <v>2157</v>
      </c>
    </row>
    <row r="25" spans="1:10" s="3" customFormat="1" ht="11.25" x14ac:dyDescent="0.2">
      <c r="A25" s="183">
        <v>44337</v>
      </c>
      <c r="B25" s="1">
        <v>48</v>
      </c>
      <c r="C25" s="1">
        <v>29</v>
      </c>
      <c r="D25" s="1">
        <v>60</v>
      </c>
      <c r="E25" s="1">
        <v>69</v>
      </c>
      <c r="F25" s="1">
        <v>6225</v>
      </c>
      <c r="G25" s="1">
        <v>0</v>
      </c>
      <c r="H25" s="1">
        <v>0</v>
      </c>
      <c r="I25" s="1">
        <v>115</v>
      </c>
      <c r="J25" s="3">
        <f t="shared" si="2"/>
        <v>6431</v>
      </c>
    </row>
    <row r="26" spans="1:10" s="3" customFormat="1" ht="11.25" x14ac:dyDescent="0.2">
      <c r="A26" s="183">
        <v>44338</v>
      </c>
      <c r="B26" s="1">
        <v>19</v>
      </c>
      <c r="C26" s="1">
        <v>8</v>
      </c>
      <c r="D26" s="1">
        <v>235</v>
      </c>
      <c r="E26" s="1">
        <v>86</v>
      </c>
      <c r="F26" s="1">
        <v>7830</v>
      </c>
      <c r="G26" s="1">
        <v>0</v>
      </c>
      <c r="H26" s="1">
        <v>0</v>
      </c>
      <c r="I26" s="1">
        <v>124</v>
      </c>
      <c r="J26" s="3">
        <f t="shared" si="2"/>
        <v>8178</v>
      </c>
    </row>
    <row r="27" spans="1:10" s="3" customFormat="1" ht="11.25" x14ac:dyDescent="0.2">
      <c r="A27" s="183">
        <v>44339</v>
      </c>
      <c r="B27" s="1">
        <v>9</v>
      </c>
      <c r="C27" s="1">
        <v>9</v>
      </c>
      <c r="D27" s="1">
        <v>502</v>
      </c>
      <c r="E27" s="1">
        <v>233</v>
      </c>
      <c r="F27" s="1">
        <v>4801</v>
      </c>
      <c r="G27" s="1">
        <v>0</v>
      </c>
      <c r="H27" s="1">
        <v>0</v>
      </c>
      <c r="I27" s="1">
        <v>166</v>
      </c>
      <c r="J27" s="3">
        <f t="shared" si="2"/>
        <v>5554</v>
      </c>
    </row>
    <row r="28" spans="1:10" s="3" customFormat="1" ht="11.25" x14ac:dyDescent="0.2">
      <c r="A28" s="183">
        <v>44340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/>
      <c r="J28" s="3">
        <f t="shared" si="2"/>
        <v>0</v>
      </c>
    </row>
    <row r="29" spans="1:10" s="3" customFormat="1" ht="11.25" x14ac:dyDescent="0.2">
      <c r="A29" s="183">
        <v>44341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/>
      <c r="J29" s="3">
        <f t="shared" si="2"/>
        <v>0</v>
      </c>
    </row>
    <row r="30" spans="1:10" s="3" customFormat="1" ht="11.25" x14ac:dyDescent="0.2">
      <c r="A30" s="183">
        <v>44342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/>
      <c r="J30" s="3">
        <f t="shared" si="2"/>
        <v>0</v>
      </c>
    </row>
    <row r="31" spans="1:10" s="3" customFormat="1" ht="11.25" x14ac:dyDescent="0.2">
      <c r="A31" s="183">
        <v>44343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/>
      <c r="J31" s="3">
        <f t="shared" si="2"/>
        <v>0</v>
      </c>
    </row>
    <row r="32" spans="1:10" s="3" customFormat="1" ht="11.25" x14ac:dyDescent="0.2">
      <c r="A32" s="183">
        <v>44344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/>
      <c r="J32" s="3">
        <f t="shared" si="2"/>
        <v>0</v>
      </c>
    </row>
    <row r="33" spans="1:10" s="3" customFormat="1" ht="11.25" x14ac:dyDescent="0.2">
      <c r="A33" s="183">
        <v>44345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/>
      <c r="J33" s="3">
        <f t="shared" si="2"/>
        <v>0</v>
      </c>
    </row>
    <row r="34" spans="1:10" s="3" customFormat="1" ht="11.25" x14ac:dyDescent="0.2">
      <c r="A34" s="183">
        <v>44346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/>
      <c r="J34" s="3">
        <f t="shared" si="2"/>
        <v>0</v>
      </c>
    </row>
    <row r="35" spans="1:10" s="3" customFormat="1" ht="11.25" x14ac:dyDescent="0.2">
      <c r="A35" s="183">
        <v>44347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/>
      <c r="J35" s="3">
        <f t="shared" si="2"/>
        <v>0</v>
      </c>
    </row>
    <row r="36" spans="1:10" s="3" customFormat="1" ht="11.25" x14ac:dyDescent="0.2">
      <c r="A36" s="183"/>
      <c r="B36" s="1"/>
      <c r="C36" s="1"/>
      <c r="D36" s="1"/>
      <c r="E36" s="1"/>
      <c r="F36" s="1"/>
      <c r="G36" s="1"/>
      <c r="H36" s="1"/>
      <c r="I36" s="1"/>
    </row>
    <row r="37" spans="1:10" s="3" customFormat="1" ht="11.25" x14ac:dyDescent="0.2"/>
    <row r="38" spans="1:10" s="3" customFormat="1" ht="11.25" x14ac:dyDescent="0.2">
      <c r="A38" s="3" t="s">
        <v>132</v>
      </c>
      <c r="B38" s="3" t="s">
        <v>204</v>
      </c>
    </row>
    <row r="39" spans="1:10" s="3" customFormat="1" ht="11.25" x14ac:dyDescent="0.2">
      <c r="B39" s="3" t="s">
        <v>133</v>
      </c>
    </row>
    <row r="40" spans="1:10" s="3" customFormat="1" ht="11.25" x14ac:dyDescent="0.2"/>
    <row r="41" spans="1:10" s="3" customFormat="1" ht="11.25" x14ac:dyDescent="0.2"/>
  </sheetData>
  <mergeCells count="1">
    <mergeCell ref="A1:G1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7"/>
  <sheetViews>
    <sheetView workbookViewId="0">
      <pane xSplit="1" ySplit="4" topLeftCell="B8" activePane="bottomRight" state="frozen"/>
      <selection activeCell="U156" sqref="U156"/>
      <selection pane="topRight" activeCell="U156" sqref="U156"/>
      <selection pane="bottomLeft" activeCell="U156" sqref="U156"/>
      <selection pane="bottomRight" activeCell="A5" sqref="A5"/>
    </sheetView>
  </sheetViews>
  <sheetFormatPr defaultColWidth="9.140625" defaultRowHeight="12.75" x14ac:dyDescent="0.2"/>
  <cols>
    <col min="1" max="9" width="9.140625" style="70"/>
    <col min="10" max="16384" width="9.140625" style="191"/>
  </cols>
  <sheetData>
    <row r="1" spans="1:9" ht="24.75" customHeight="1" x14ac:dyDescent="0.2">
      <c r="A1" s="285" t="s">
        <v>229</v>
      </c>
      <c r="B1" s="285"/>
      <c r="C1" s="285"/>
      <c r="D1" s="285"/>
      <c r="E1" s="285"/>
      <c r="F1" s="285"/>
      <c r="G1" s="285"/>
      <c r="H1" s="195"/>
    </row>
    <row r="3" spans="1:9" x14ac:dyDescent="0.2">
      <c r="B3" s="70">
        <f t="shared" ref="B3:G3" si="0">SUBTOTAL(9,B5:B34)</f>
        <v>220</v>
      </c>
      <c r="C3" s="70">
        <f t="shared" si="0"/>
        <v>29728</v>
      </c>
      <c r="D3" s="70">
        <f t="shared" si="0"/>
        <v>1</v>
      </c>
      <c r="E3" s="70">
        <f t="shared" si="0"/>
        <v>957</v>
      </c>
      <c r="F3" s="70">
        <f t="shared" si="0"/>
        <v>39</v>
      </c>
      <c r="G3" s="70">
        <f t="shared" si="0"/>
        <v>0</v>
      </c>
      <c r="I3" s="70">
        <f>SUBTOTAL(9,I5:I34)</f>
        <v>30945</v>
      </c>
    </row>
    <row r="4" spans="1:9" x14ac:dyDescent="0.2">
      <c r="A4" s="194" t="s">
        <v>131</v>
      </c>
      <c r="B4" s="194" t="s">
        <v>76</v>
      </c>
      <c r="C4" s="194" t="s">
        <v>5</v>
      </c>
      <c r="D4" s="194" t="s">
        <v>77</v>
      </c>
      <c r="E4" s="194" t="s">
        <v>75</v>
      </c>
      <c r="F4" s="194" t="s">
        <v>74</v>
      </c>
      <c r="G4" s="194" t="s">
        <v>51</v>
      </c>
      <c r="H4" s="194" t="s">
        <v>224</v>
      </c>
      <c r="I4" s="194" t="s">
        <v>2</v>
      </c>
    </row>
    <row r="5" spans="1:9" x14ac:dyDescent="0.2">
      <c r="A5" s="193">
        <v>44348</v>
      </c>
      <c r="B5" s="192">
        <v>0</v>
      </c>
      <c r="C5" s="192">
        <v>0</v>
      </c>
      <c r="D5" s="192">
        <v>0</v>
      </c>
      <c r="E5" s="192">
        <v>0</v>
      </c>
      <c r="F5" s="192">
        <v>0</v>
      </c>
      <c r="G5" s="192">
        <v>0</v>
      </c>
      <c r="H5" s="192">
        <v>0</v>
      </c>
      <c r="I5" s="70">
        <f t="shared" ref="I5:I34" si="1">SUM(B5:H5)</f>
        <v>0</v>
      </c>
    </row>
    <row r="6" spans="1:9" x14ac:dyDescent="0.2">
      <c r="A6" s="193">
        <v>44349</v>
      </c>
      <c r="B6" s="192">
        <v>0</v>
      </c>
      <c r="C6" s="192">
        <v>0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70">
        <f t="shared" si="1"/>
        <v>0</v>
      </c>
    </row>
    <row r="7" spans="1:9" x14ac:dyDescent="0.2">
      <c r="A7" s="193">
        <v>44350</v>
      </c>
      <c r="B7" s="192">
        <v>0</v>
      </c>
      <c r="C7" s="192">
        <v>0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70">
        <f t="shared" si="1"/>
        <v>0</v>
      </c>
    </row>
    <row r="8" spans="1:9" x14ac:dyDescent="0.2">
      <c r="A8" s="193">
        <v>44351</v>
      </c>
      <c r="B8" s="192">
        <v>0</v>
      </c>
      <c r="C8" s="192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70">
        <f t="shared" si="1"/>
        <v>0</v>
      </c>
    </row>
    <row r="9" spans="1:9" x14ac:dyDescent="0.2">
      <c r="A9" s="193">
        <v>44352</v>
      </c>
      <c r="B9" s="192">
        <v>0</v>
      </c>
      <c r="C9" s="192">
        <v>0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70">
        <f t="shared" si="1"/>
        <v>0</v>
      </c>
    </row>
    <row r="10" spans="1:9" x14ac:dyDescent="0.2">
      <c r="A10" s="193">
        <v>44353</v>
      </c>
      <c r="B10" s="192">
        <v>0</v>
      </c>
      <c r="C10" s="192">
        <v>0</v>
      </c>
      <c r="D10" s="192">
        <v>0</v>
      </c>
      <c r="E10" s="192">
        <v>0</v>
      </c>
      <c r="F10" s="192">
        <v>0</v>
      </c>
      <c r="G10" s="192">
        <v>0</v>
      </c>
      <c r="H10" s="192">
        <v>0</v>
      </c>
      <c r="I10" s="70">
        <f t="shared" si="1"/>
        <v>0</v>
      </c>
    </row>
    <row r="11" spans="1:9" x14ac:dyDescent="0.2">
      <c r="A11" s="193">
        <v>44354</v>
      </c>
      <c r="B11" s="192">
        <v>0</v>
      </c>
      <c r="C11" s="192">
        <v>0</v>
      </c>
      <c r="D11" s="192">
        <v>0</v>
      </c>
      <c r="E11" s="192">
        <v>0</v>
      </c>
      <c r="F11" s="192">
        <v>0</v>
      </c>
      <c r="G11" s="192">
        <v>0</v>
      </c>
      <c r="H11" s="192">
        <v>0</v>
      </c>
      <c r="I11" s="70">
        <f t="shared" si="1"/>
        <v>0</v>
      </c>
    </row>
    <row r="12" spans="1:9" x14ac:dyDescent="0.2">
      <c r="A12" s="193">
        <v>44355</v>
      </c>
      <c r="B12" s="1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70">
        <f t="shared" si="1"/>
        <v>0</v>
      </c>
    </row>
    <row r="13" spans="1:9" x14ac:dyDescent="0.2">
      <c r="A13" s="193">
        <v>44356</v>
      </c>
      <c r="B13" s="192">
        <v>0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70">
        <f t="shared" si="1"/>
        <v>0</v>
      </c>
    </row>
    <row r="14" spans="1:9" x14ac:dyDescent="0.2">
      <c r="A14" s="193">
        <v>44357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70">
        <f t="shared" si="1"/>
        <v>0</v>
      </c>
    </row>
    <row r="15" spans="1:9" x14ac:dyDescent="0.2">
      <c r="A15" s="193">
        <v>44358</v>
      </c>
      <c r="B15" s="192">
        <v>6</v>
      </c>
      <c r="C15" s="192">
        <v>600</v>
      </c>
      <c r="D15" s="192">
        <v>0</v>
      </c>
      <c r="E15" s="192">
        <v>20</v>
      </c>
      <c r="F15" s="192">
        <v>6</v>
      </c>
      <c r="G15" s="192">
        <v>0</v>
      </c>
      <c r="H15" s="192">
        <v>0</v>
      </c>
      <c r="I15" s="70">
        <f t="shared" si="1"/>
        <v>632</v>
      </c>
    </row>
    <row r="16" spans="1:9" x14ac:dyDescent="0.2">
      <c r="A16" s="193">
        <v>44359</v>
      </c>
      <c r="B16" s="192">
        <v>0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70">
        <f t="shared" si="1"/>
        <v>0</v>
      </c>
    </row>
    <row r="17" spans="1:9" x14ac:dyDescent="0.2">
      <c r="A17" s="193">
        <v>44360</v>
      </c>
      <c r="B17" s="192">
        <v>0</v>
      </c>
      <c r="C17" s="192">
        <v>365</v>
      </c>
      <c r="D17" s="192">
        <v>0</v>
      </c>
      <c r="E17" s="192">
        <v>9</v>
      </c>
      <c r="F17" s="192">
        <v>1</v>
      </c>
      <c r="G17" s="192">
        <v>0</v>
      </c>
      <c r="H17" s="192">
        <v>0</v>
      </c>
      <c r="I17" s="70">
        <f t="shared" si="1"/>
        <v>375</v>
      </c>
    </row>
    <row r="18" spans="1:9" x14ac:dyDescent="0.2">
      <c r="A18" s="193">
        <v>44361</v>
      </c>
      <c r="B18" s="192">
        <v>52</v>
      </c>
      <c r="C18" s="192">
        <v>5530</v>
      </c>
      <c r="D18" s="192">
        <v>0</v>
      </c>
      <c r="E18" s="192">
        <v>60</v>
      </c>
      <c r="F18" s="192">
        <v>3</v>
      </c>
      <c r="G18" s="192">
        <v>0</v>
      </c>
      <c r="H18" s="192">
        <v>0</v>
      </c>
      <c r="I18" s="70">
        <f t="shared" si="1"/>
        <v>5645</v>
      </c>
    </row>
    <row r="19" spans="1:9" x14ac:dyDescent="0.2">
      <c r="A19" s="193">
        <v>44362</v>
      </c>
      <c r="B19" s="192">
        <v>4</v>
      </c>
      <c r="C19" s="192">
        <v>420</v>
      </c>
      <c r="D19" s="192">
        <v>0</v>
      </c>
      <c r="E19" s="192">
        <v>2</v>
      </c>
      <c r="F19" s="192">
        <v>0</v>
      </c>
      <c r="G19" s="192">
        <v>0</v>
      </c>
      <c r="H19" s="192">
        <v>0</v>
      </c>
      <c r="I19" s="70">
        <f t="shared" si="1"/>
        <v>426</v>
      </c>
    </row>
    <row r="20" spans="1:9" x14ac:dyDescent="0.2">
      <c r="A20" s="193">
        <v>44363</v>
      </c>
      <c r="B20" s="192">
        <v>34</v>
      </c>
      <c r="C20" s="192">
        <v>3400</v>
      </c>
      <c r="D20" s="192">
        <v>0</v>
      </c>
      <c r="E20" s="192">
        <v>15</v>
      </c>
      <c r="F20" s="192">
        <v>0</v>
      </c>
      <c r="G20" s="192">
        <v>0</v>
      </c>
      <c r="H20" s="192">
        <v>0</v>
      </c>
      <c r="I20" s="70">
        <f t="shared" si="1"/>
        <v>3449</v>
      </c>
    </row>
    <row r="21" spans="1:9" x14ac:dyDescent="0.2">
      <c r="A21" s="193">
        <v>44364</v>
      </c>
      <c r="B21" s="192">
        <v>31</v>
      </c>
      <c r="C21" s="192">
        <v>3590</v>
      </c>
      <c r="D21" s="192">
        <v>1</v>
      </c>
      <c r="E21" s="192">
        <v>63</v>
      </c>
      <c r="F21" s="192">
        <v>7</v>
      </c>
      <c r="G21" s="192">
        <v>0</v>
      </c>
      <c r="H21" s="192">
        <v>0</v>
      </c>
      <c r="I21" s="70">
        <f t="shared" si="1"/>
        <v>3692</v>
      </c>
    </row>
    <row r="22" spans="1:9" x14ac:dyDescent="0.2">
      <c r="A22" s="193">
        <v>44365</v>
      </c>
      <c r="B22" s="192">
        <v>0</v>
      </c>
      <c r="C22" s="192">
        <v>400</v>
      </c>
      <c r="D22" s="192">
        <v>0</v>
      </c>
      <c r="E22" s="192">
        <v>5</v>
      </c>
      <c r="F22" s="192">
        <v>0</v>
      </c>
      <c r="G22" s="192">
        <v>0</v>
      </c>
      <c r="H22" s="192">
        <v>0</v>
      </c>
      <c r="I22" s="70">
        <f t="shared" si="1"/>
        <v>405</v>
      </c>
    </row>
    <row r="23" spans="1:9" x14ac:dyDescent="0.2">
      <c r="A23" s="193">
        <v>44366</v>
      </c>
      <c r="B23" s="192">
        <v>1</v>
      </c>
      <c r="C23" s="192">
        <v>110</v>
      </c>
      <c r="D23" s="192">
        <v>0</v>
      </c>
      <c r="E23" s="192">
        <v>17</v>
      </c>
      <c r="F23" s="192">
        <v>0</v>
      </c>
      <c r="G23" s="192">
        <v>0</v>
      </c>
      <c r="H23" s="192">
        <v>0</v>
      </c>
      <c r="I23" s="70">
        <f t="shared" si="1"/>
        <v>128</v>
      </c>
    </row>
    <row r="24" spans="1:9" x14ac:dyDescent="0.2">
      <c r="A24" s="193">
        <v>44367</v>
      </c>
      <c r="B24" s="192">
        <v>29</v>
      </c>
      <c r="C24" s="192">
        <v>3680</v>
      </c>
      <c r="D24" s="192">
        <v>0</v>
      </c>
      <c r="E24" s="192">
        <v>53</v>
      </c>
      <c r="F24" s="192">
        <v>3</v>
      </c>
      <c r="G24" s="192">
        <v>0</v>
      </c>
      <c r="H24" s="192">
        <v>0</v>
      </c>
      <c r="I24" s="70">
        <f t="shared" si="1"/>
        <v>3765</v>
      </c>
    </row>
    <row r="25" spans="1:9" x14ac:dyDescent="0.2">
      <c r="A25" s="193">
        <v>44368</v>
      </c>
      <c r="B25" s="192">
        <v>20</v>
      </c>
      <c r="C25" s="192">
        <v>2960</v>
      </c>
      <c r="D25" s="192">
        <v>0</v>
      </c>
      <c r="E25" s="192">
        <v>109</v>
      </c>
      <c r="F25" s="192">
        <v>5</v>
      </c>
      <c r="G25" s="192">
        <v>0</v>
      </c>
      <c r="H25" s="192">
        <v>0</v>
      </c>
      <c r="I25" s="70">
        <f t="shared" si="1"/>
        <v>3094</v>
      </c>
    </row>
    <row r="26" spans="1:9" x14ac:dyDescent="0.2">
      <c r="A26" s="193">
        <v>44369</v>
      </c>
      <c r="B26" s="192">
        <v>0</v>
      </c>
      <c r="C26" s="192">
        <v>345</v>
      </c>
      <c r="D26" s="192">
        <v>0</v>
      </c>
      <c r="E26" s="192">
        <v>35</v>
      </c>
      <c r="F26" s="192">
        <v>0</v>
      </c>
      <c r="G26" s="192">
        <v>0</v>
      </c>
      <c r="H26" s="192">
        <v>0</v>
      </c>
      <c r="I26" s="70">
        <f t="shared" si="1"/>
        <v>380</v>
      </c>
    </row>
    <row r="27" spans="1:9" x14ac:dyDescent="0.2">
      <c r="A27" s="193">
        <v>44370</v>
      </c>
      <c r="B27" s="192">
        <v>4</v>
      </c>
      <c r="C27" s="192">
        <v>1040</v>
      </c>
      <c r="D27" s="192">
        <v>0</v>
      </c>
      <c r="E27" s="192">
        <v>90</v>
      </c>
      <c r="F27" s="192">
        <v>4</v>
      </c>
      <c r="G27" s="192">
        <v>0</v>
      </c>
      <c r="H27" s="192">
        <v>0</v>
      </c>
      <c r="I27" s="70">
        <f t="shared" si="1"/>
        <v>1138</v>
      </c>
    </row>
    <row r="28" spans="1:9" x14ac:dyDescent="0.2">
      <c r="A28" s="193">
        <v>44371</v>
      </c>
      <c r="B28" s="192">
        <v>11</v>
      </c>
      <c r="C28" s="192">
        <v>1100</v>
      </c>
      <c r="D28" s="192">
        <v>0</v>
      </c>
      <c r="E28" s="192">
        <v>35</v>
      </c>
      <c r="F28" s="192">
        <v>0</v>
      </c>
      <c r="G28" s="192">
        <v>0</v>
      </c>
      <c r="H28" s="192">
        <v>0</v>
      </c>
      <c r="I28" s="70">
        <f t="shared" si="1"/>
        <v>1146</v>
      </c>
    </row>
    <row r="29" spans="1:9" x14ac:dyDescent="0.2">
      <c r="A29" s="193">
        <v>44372</v>
      </c>
      <c r="B29" s="192">
        <v>10</v>
      </c>
      <c r="C29" s="192">
        <v>1045</v>
      </c>
      <c r="D29" s="192">
        <v>0</v>
      </c>
      <c r="E29" s="192">
        <v>36</v>
      </c>
      <c r="F29" s="192">
        <v>1</v>
      </c>
      <c r="G29" s="192">
        <v>0</v>
      </c>
      <c r="H29" s="192">
        <v>0</v>
      </c>
      <c r="I29" s="70">
        <f t="shared" si="1"/>
        <v>1092</v>
      </c>
    </row>
    <row r="30" spans="1:9" x14ac:dyDescent="0.2">
      <c r="A30" s="193">
        <v>44373</v>
      </c>
      <c r="B30" s="192">
        <v>0</v>
      </c>
      <c r="C30" s="192">
        <v>160</v>
      </c>
      <c r="D30" s="192">
        <v>0</v>
      </c>
      <c r="E30" s="192">
        <v>20</v>
      </c>
      <c r="F30" s="192">
        <v>0</v>
      </c>
      <c r="G30" s="192">
        <v>0</v>
      </c>
      <c r="H30" s="192">
        <v>0</v>
      </c>
      <c r="I30" s="70">
        <f t="shared" si="1"/>
        <v>180</v>
      </c>
    </row>
    <row r="31" spans="1:9" x14ac:dyDescent="0.2">
      <c r="A31" s="193">
        <v>44374</v>
      </c>
      <c r="B31" s="192">
        <v>4</v>
      </c>
      <c r="C31" s="192">
        <v>1425</v>
      </c>
      <c r="D31" s="192">
        <v>0</v>
      </c>
      <c r="E31" s="192">
        <v>117</v>
      </c>
      <c r="F31" s="192">
        <v>4</v>
      </c>
      <c r="G31" s="192">
        <v>0</v>
      </c>
      <c r="H31" s="192">
        <v>0</v>
      </c>
      <c r="I31" s="70">
        <f t="shared" si="1"/>
        <v>1550</v>
      </c>
    </row>
    <row r="32" spans="1:9" x14ac:dyDescent="0.2">
      <c r="A32" s="193">
        <v>44375</v>
      </c>
      <c r="B32" s="192">
        <v>2</v>
      </c>
      <c r="C32" s="192">
        <v>2448</v>
      </c>
      <c r="D32" s="192">
        <v>0</v>
      </c>
      <c r="E32" s="192">
        <v>67</v>
      </c>
      <c r="F32" s="192">
        <v>1</v>
      </c>
      <c r="G32" s="192">
        <v>0</v>
      </c>
      <c r="H32" s="192">
        <v>0</v>
      </c>
      <c r="I32" s="70">
        <f t="shared" si="1"/>
        <v>2518</v>
      </c>
    </row>
    <row r="33" spans="1:9" x14ac:dyDescent="0.2">
      <c r="A33" s="193">
        <v>44376</v>
      </c>
      <c r="B33" s="192">
        <v>0</v>
      </c>
      <c r="C33" s="192">
        <v>110</v>
      </c>
      <c r="D33" s="192">
        <v>0</v>
      </c>
      <c r="E33" s="192">
        <v>4</v>
      </c>
      <c r="F33" s="192">
        <v>0</v>
      </c>
      <c r="G33" s="192">
        <v>0</v>
      </c>
      <c r="H33" s="192">
        <v>0</v>
      </c>
      <c r="I33" s="70">
        <f t="shared" si="1"/>
        <v>114</v>
      </c>
    </row>
    <row r="34" spans="1:9" x14ac:dyDescent="0.2">
      <c r="A34" s="193">
        <v>44377</v>
      </c>
      <c r="B34" s="192">
        <v>12</v>
      </c>
      <c r="C34" s="192">
        <v>1000</v>
      </c>
      <c r="D34" s="192">
        <v>0</v>
      </c>
      <c r="E34" s="192">
        <v>200</v>
      </c>
      <c r="F34" s="192">
        <v>4</v>
      </c>
      <c r="G34" s="192">
        <v>0</v>
      </c>
      <c r="H34" s="192">
        <v>0</v>
      </c>
      <c r="I34" s="70">
        <f t="shared" si="1"/>
        <v>1216</v>
      </c>
    </row>
    <row r="36" spans="1:9" x14ac:dyDescent="0.2">
      <c r="A36" s="192" t="s">
        <v>132</v>
      </c>
      <c r="B36" s="192" t="s">
        <v>204</v>
      </c>
    </row>
    <row r="37" spans="1:9" x14ac:dyDescent="0.2">
      <c r="B37" s="70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38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A5" sqref="A5"/>
    </sheetView>
  </sheetViews>
  <sheetFormatPr defaultRowHeight="12.75" x14ac:dyDescent="0.2"/>
  <cols>
    <col min="1" max="10" width="9.140625" style="3"/>
  </cols>
  <sheetData>
    <row r="1" spans="1:10" ht="24.75" customHeight="1" x14ac:dyDescent="0.2">
      <c r="A1" s="284" t="s">
        <v>236</v>
      </c>
      <c r="B1" s="284"/>
      <c r="C1" s="284"/>
      <c r="D1" s="284"/>
      <c r="E1" s="284"/>
      <c r="F1" s="284"/>
      <c r="G1" s="284"/>
      <c r="H1" s="284"/>
      <c r="I1" s="284"/>
      <c r="J1" s="284"/>
    </row>
    <row r="3" spans="1:10" x14ac:dyDescent="0.2">
      <c r="B3" s="3">
        <f t="shared" ref="B3:I3" si="0">SUBTOTAL(9,B5:B35)</f>
        <v>11007</v>
      </c>
      <c r="C3" s="3">
        <f t="shared" si="0"/>
        <v>88890</v>
      </c>
      <c r="D3" s="3">
        <f t="shared" si="0"/>
        <v>8025</v>
      </c>
      <c r="E3" s="3">
        <f t="shared" si="0"/>
        <v>5208</v>
      </c>
      <c r="F3" s="3">
        <f t="shared" si="0"/>
        <v>187091</v>
      </c>
      <c r="G3" s="3">
        <f t="shared" si="0"/>
        <v>83846</v>
      </c>
      <c r="H3" s="3">
        <f t="shared" si="0"/>
        <v>305</v>
      </c>
      <c r="I3" s="3">
        <f t="shared" si="0"/>
        <v>11964</v>
      </c>
      <c r="J3" s="3">
        <f>SUBTOTAL(9,J5:J35)</f>
        <v>394356</v>
      </c>
    </row>
    <row r="4" spans="1:10" x14ac:dyDescent="0.2">
      <c r="A4" s="182" t="s">
        <v>131</v>
      </c>
      <c r="B4" s="182" t="s">
        <v>76</v>
      </c>
      <c r="C4" s="182" t="s">
        <v>5</v>
      </c>
      <c r="D4" s="182" t="s">
        <v>77</v>
      </c>
      <c r="E4" s="182" t="s">
        <v>75</v>
      </c>
      <c r="F4" s="182" t="s">
        <v>74</v>
      </c>
      <c r="G4" s="182" t="s">
        <v>51</v>
      </c>
      <c r="H4" s="182" t="s">
        <v>224</v>
      </c>
      <c r="I4" s="182" t="s">
        <v>6</v>
      </c>
      <c r="J4" s="182" t="s">
        <v>2</v>
      </c>
    </row>
    <row r="5" spans="1:10" x14ac:dyDescent="0.2">
      <c r="A5" s="183">
        <v>44378</v>
      </c>
      <c r="B5" s="203">
        <v>332</v>
      </c>
      <c r="C5" s="203">
        <v>3712</v>
      </c>
      <c r="D5" s="203">
        <v>3</v>
      </c>
      <c r="E5" s="203">
        <v>68</v>
      </c>
      <c r="F5" s="203">
        <v>8</v>
      </c>
      <c r="G5" s="203">
        <v>7</v>
      </c>
      <c r="H5" s="203">
        <v>0</v>
      </c>
      <c r="I5" s="203">
        <v>21</v>
      </c>
      <c r="J5" s="1">
        <f>SUM(B5:I5)</f>
        <v>4151</v>
      </c>
    </row>
    <row r="6" spans="1:10" x14ac:dyDescent="0.2">
      <c r="A6" s="183">
        <v>44379</v>
      </c>
      <c r="B6" s="203">
        <v>498</v>
      </c>
      <c r="C6" s="203">
        <v>3700</v>
      </c>
      <c r="D6" s="203">
        <v>160</v>
      </c>
      <c r="E6" s="203">
        <v>211</v>
      </c>
      <c r="F6" s="203">
        <v>6078</v>
      </c>
      <c r="G6" s="203">
        <v>8671</v>
      </c>
      <c r="H6" s="203">
        <v>0</v>
      </c>
      <c r="I6" s="203">
        <v>313</v>
      </c>
      <c r="J6" s="1">
        <f t="shared" ref="J6:J16" si="1">SUM(B6:I6)</f>
        <v>19631</v>
      </c>
    </row>
    <row r="7" spans="1:10" x14ac:dyDescent="0.2">
      <c r="A7" s="183">
        <v>44380</v>
      </c>
      <c r="B7" s="203">
        <v>348</v>
      </c>
      <c r="C7" s="203">
        <v>3263</v>
      </c>
      <c r="D7" s="203">
        <v>87</v>
      </c>
      <c r="E7" s="203">
        <v>127</v>
      </c>
      <c r="F7" s="203">
        <v>5055</v>
      </c>
      <c r="G7" s="203">
        <v>4799</v>
      </c>
      <c r="H7" s="203">
        <v>0</v>
      </c>
      <c r="I7" s="203">
        <v>241</v>
      </c>
      <c r="J7" s="1">
        <f t="shared" si="1"/>
        <v>13920</v>
      </c>
    </row>
    <row r="8" spans="1:10" x14ac:dyDescent="0.2">
      <c r="A8" s="183">
        <v>44381</v>
      </c>
      <c r="B8" s="203">
        <v>563</v>
      </c>
      <c r="C8" s="203">
        <v>3548</v>
      </c>
      <c r="D8" s="203">
        <v>338</v>
      </c>
      <c r="E8" s="203">
        <v>154</v>
      </c>
      <c r="F8" s="203">
        <v>8236</v>
      </c>
      <c r="G8" s="203">
        <v>5084</v>
      </c>
      <c r="H8" s="203">
        <v>0</v>
      </c>
      <c r="I8" s="203">
        <v>616</v>
      </c>
      <c r="J8" s="1">
        <f t="shared" si="1"/>
        <v>18539</v>
      </c>
    </row>
    <row r="9" spans="1:10" x14ac:dyDescent="0.2">
      <c r="A9" s="183">
        <v>44382</v>
      </c>
      <c r="B9" s="203">
        <v>700</v>
      </c>
      <c r="C9" s="203">
        <v>6633</v>
      </c>
      <c r="D9" s="203">
        <v>381</v>
      </c>
      <c r="E9" s="203">
        <v>336</v>
      </c>
      <c r="F9" s="203">
        <v>6553</v>
      </c>
      <c r="G9" s="203">
        <v>9006</v>
      </c>
      <c r="H9" s="203">
        <v>0</v>
      </c>
      <c r="I9" s="203">
        <v>841</v>
      </c>
      <c r="J9" s="1">
        <f t="shared" si="1"/>
        <v>24450</v>
      </c>
    </row>
    <row r="10" spans="1:10" x14ac:dyDescent="0.2">
      <c r="A10" s="183">
        <v>44383</v>
      </c>
      <c r="B10" s="203">
        <v>255</v>
      </c>
      <c r="C10" s="203">
        <v>1715</v>
      </c>
      <c r="D10" s="203">
        <v>226</v>
      </c>
      <c r="E10" s="203">
        <v>154</v>
      </c>
      <c r="F10" s="203">
        <v>7839</v>
      </c>
      <c r="G10" s="203">
        <v>5819</v>
      </c>
      <c r="H10" s="203">
        <v>60</v>
      </c>
      <c r="I10" s="203">
        <v>920</v>
      </c>
      <c r="J10" s="1">
        <f t="shared" si="1"/>
        <v>16988</v>
      </c>
    </row>
    <row r="11" spans="1:10" x14ac:dyDescent="0.2">
      <c r="A11" s="183">
        <v>44384</v>
      </c>
      <c r="B11" s="203">
        <v>267</v>
      </c>
      <c r="C11" s="203">
        <v>2715</v>
      </c>
      <c r="D11" s="203">
        <v>357</v>
      </c>
      <c r="E11" s="203">
        <v>177</v>
      </c>
      <c r="F11" s="203">
        <v>8230</v>
      </c>
      <c r="G11" s="203">
        <v>9005</v>
      </c>
      <c r="H11" s="203">
        <v>0</v>
      </c>
      <c r="I11" s="203">
        <v>811</v>
      </c>
      <c r="J11" s="1">
        <f t="shared" si="1"/>
        <v>21562</v>
      </c>
    </row>
    <row r="12" spans="1:10" x14ac:dyDescent="0.2">
      <c r="A12" s="183">
        <v>44385</v>
      </c>
      <c r="B12" s="203">
        <v>543</v>
      </c>
      <c r="C12" s="203">
        <v>3848</v>
      </c>
      <c r="D12" s="203">
        <v>460</v>
      </c>
      <c r="E12" s="203">
        <v>188</v>
      </c>
      <c r="F12" s="203">
        <v>11597</v>
      </c>
      <c r="G12" s="203">
        <v>6443</v>
      </c>
      <c r="H12" s="203">
        <v>60</v>
      </c>
      <c r="I12" s="203">
        <v>1361</v>
      </c>
      <c r="J12" s="1">
        <f t="shared" si="1"/>
        <v>24500</v>
      </c>
    </row>
    <row r="13" spans="1:10" x14ac:dyDescent="0.2">
      <c r="A13" s="183">
        <v>44386</v>
      </c>
      <c r="B13" s="203">
        <v>551</v>
      </c>
      <c r="C13" s="203">
        <v>5051</v>
      </c>
      <c r="D13" s="203">
        <v>683</v>
      </c>
      <c r="E13" s="203">
        <v>291</v>
      </c>
      <c r="F13" s="203">
        <v>10549</v>
      </c>
      <c r="G13" s="203">
        <v>4832</v>
      </c>
      <c r="H13" s="203">
        <v>105</v>
      </c>
      <c r="I13" s="203">
        <v>1754</v>
      </c>
      <c r="J13" s="1">
        <f t="shared" si="1"/>
        <v>23816</v>
      </c>
    </row>
    <row r="14" spans="1:10" x14ac:dyDescent="0.2">
      <c r="A14" s="183">
        <v>44387</v>
      </c>
      <c r="B14" s="203">
        <v>516</v>
      </c>
      <c r="C14" s="203">
        <v>2476</v>
      </c>
      <c r="D14" s="203">
        <v>752</v>
      </c>
      <c r="E14" s="203">
        <v>53</v>
      </c>
      <c r="F14" s="203">
        <v>6816</v>
      </c>
      <c r="G14" s="203">
        <v>1979</v>
      </c>
      <c r="H14" s="203">
        <v>0</v>
      </c>
      <c r="I14" s="203">
        <v>1000</v>
      </c>
      <c r="J14" s="1">
        <f t="shared" si="1"/>
        <v>13592</v>
      </c>
    </row>
    <row r="15" spans="1:10" x14ac:dyDescent="0.2">
      <c r="A15" s="183">
        <v>44388</v>
      </c>
      <c r="B15" s="203">
        <v>429</v>
      </c>
      <c r="C15" s="203">
        <v>3429</v>
      </c>
      <c r="D15" s="203">
        <v>410</v>
      </c>
      <c r="E15" s="203">
        <v>227</v>
      </c>
      <c r="F15" s="203">
        <v>6631</v>
      </c>
      <c r="G15" s="203">
        <v>1434</v>
      </c>
      <c r="H15" s="203">
        <v>0</v>
      </c>
      <c r="I15" s="203">
        <v>913</v>
      </c>
      <c r="J15" s="1">
        <f t="shared" si="1"/>
        <v>13473</v>
      </c>
    </row>
    <row r="16" spans="1:10" x14ac:dyDescent="0.2">
      <c r="A16" s="183">
        <v>44389</v>
      </c>
      <c r="B16" s="203">
        <v>224</v>
      </c>
      <c r="C16" s="203">
        <v>3791</v>
      </c>
      <c r="D16" s="203">
        <v>182</v>
      </c>
      <c r="E16" s="203">
        <v>181</v>
      </c>
      <c r="F16" s="203">
        <v>7300</v>
      </c>
      <c r="G16" s="203">
        <v>4542</v>
      </c>
      <c r="H16" s="203">
        <v>0</v>
      </c>
      <c r="I16" s="203">
        <v>1193</v>
      </c>
      <c r="J16" s="1">
        <f t="shared" si="1"/>
        <v>17413</v>
      </c>
    </row>
    <row r="17" spans="1:10" x14ac:dyDescent="0.2">
      <c r="A17" s="183">
        <v>44390</v>
      </c>
      <c r="B17" s="203">
        <v>429</v>
      </c>
      <c r="C17" s="203">
        <v>2912</v>
      </c>
      <c r="D17" s="203">
        <v>359</v>
      </c>
      <c r="E17" s="203">
        <v>228</v>
      </c>
      <c r="F17" s="203">
        <v>8716</v>
      </c>
      <c r="G17" s="203">
        <v>1906</v>
      </c>
      <c r="H17" s="203">
        <v>0</v>
      </c>
      <c r="I17" s="203">
        <v>981</v>
      </c>
      <c r="J17" s="1">
        <f t="shared" ref="J17:J35" si="2">SUM(B17:H17)</f>
        <v>14550</v>
      </c>
    </row>
    <row r="18" spans="1:10" x14ac:dyDescent="0.2">
      <c r="A18" s="183">
        <v>44391</v>
      </c>
      <c r="B18" s="203">
        <v>380</v>
      </c>
      <c r="C18" s="203">
        <v>2226</v>
      </c>
      <c r="D18" s="203">
        <v>507</v>
      </c>
      <c r="E18" s="203">
        <v>219</v>
      </c>
      <c r="F18" s="203">
        <v>7523</v>
      </c>
      <c r="G18" s="203">
        <v>2258</v>
      </c>
      <c r="H18" s="203">
        <v>0</v>
      </c>
      <c r="I18" s="203">
        <v>902</v>
      </c>
      <c r="J18" s="1">
        <f t="shared" si="2"/>
        <v>13113</v>
      </c>
    </row>
    <row r="19" spans="1:10" x14ac:dyDescent="0.2">
      <c r="A19" s="183">
        <v>44392</v>
      </c>
      <c r="B19" s="203">
        <v>627</v>
      </c>
      <c r="C19" s="203">
        <v>3930</v>
      </c>
      <c r="D19" s="203">
        <v>284</v>
      </c>
      <c r="E19" s="203">
        <v>209</v>
      </c>
      <c r="F19" s="203">
        <v>4920</v>
      </c>
      <c r="G19" s="203">
        <v>646</v>
      </c>
      <c r="H19" s="203">
        <v>0</v>
      </c>
      <c r="I19" s="203">
        <v>47</v>
      </c>
      <c r="J19" s="1">
        <f t="shared" si="2"/>
        <v>10616</v>
      </c>
    </row>
    <row r="20" spans="1:10" x14ac:dyDescent="0.2">
      <c r="A20" s="183">
        <v>44393</v>
      </c>
      <c r="B20" s="203">
        <v>329</v>
      </c>
      <c r="C20" s="203">
        <v>1862</v>
      </c>
      <c r="D20" s="203">
        <v>190</v>
      </c>
      <c r="E20" s="203">
        <v>164</v>
      </c>
      <c r="F20" s="203">
        <v>6069</v>
      </c>
      <c r="G20" s="203">
        <v>1006</v>
      </c>
      <c r="H20" s="203">
        <v>80</v>
      </c>
      <c r="I20" s="203">
        <v>0</v>
      </c>
      <c r="J20" s="1">
        <f t="shared" si="2"/>
        <v>9700</v>
      </c>
    </row>
    <row r="21" spans="1:10" x14ac:dyDescent="0.2">
      <c r="A21" s="183">
        <v>44394</v>
      </c>
      <c r="B21" s="203">
        <v>99</v>
      </c>
      <c r="C21" s="203">
        <v>1768</v>
      </c>
      <c r="D21" s="203">
        <v>336</v>
      </c>
      <c r="E21" s="203">
        <v>124</v>
      </c>
      <c r="F21" s="203">
        <v>7708</v>
      </c>
      <c r="G21" s="203">
        <v>688</v>
      </c>
      <c r="H21" s="203">
        <v>0</v>
      </c>
      <c r="I21" s="203">
        <v>0</v>
      </c>
      <c r="J21" s="1">
        <f t="shared" si="2"/>
        <v>10723</v>
      </c>
    </row>
    <row r="22" spans="1:10" x14ac:dyDescent="0.2">
      <c r="A22" s="183">
        <v>44395</v>
      </c>
      <c r="B22" s="203">
        <v>435</v>
      </c>
      <c r="C22" s="203">
        <v>3228</v>
      </c>
      <c r="D22" s="203">
        <v>100</v>
      </c>
      <c r="E22" s="203">
        <v>231</v>
      </c>
      <c r="F22" s="203">
        <v>7552</v>
      </c>
      <c r="G22" s="203">
        <v>422</v>
      </c>
      <c r="H22" s="203">
        <v>0</v>
      </c>
      <c r="I22" s="203">
        <v>11</v>
      </c>
      <c r="J22" s="1">
        <f t="shared" si="2"/>
        <v>11968</v>
      </c>
    </row>
    <row r="23" spans="1:10" x14ac:dyDescent="0.2">
      <c r="A23" s="183">
        <v>44396</v>
      </c>
      <c r="B23" s="203">
        <v>189</v>
      </c>
      <c r="C23" s="203">
        <v>1728</v>
      </c>
      <c r="D23" s="203">
        <v>191</v>
      </c>
      <c r="E23" s="203">
        <v>135</v>
      </c>
      <c r="F23" s="203">
        <v>5308</v>
      </c>
      <c r="G23" s="203">
        <v>423</v>
      </c>
      <c r="H23" s="203">
        <v>0</v>
      </c>
      <c r="I23" s="203">
        <v>0</v>
      </c>
      <c r="J23" s="1">
        <f t="shared" si="2"/>
        <v>7974</v>
      </c>
    </row>
    <row r="24" spans="1:10" x14ac:dyDescent="0.2">
      <c r="A24" s="183">
        <v>44397</v>
      </c>
      <c r="B24" s="203">
        <v>399</v>
      </c>
      <c r="C24" s="203">
        <v>2784</v>
      </c>
      <c r="D24" s="203">
        <v>67</v>
      </c>
      <c r="E24" s="203">
        <v>210</v>
      </c>
      <c r="F24" s="203">
        <v>8856</v>
      </c>
      <c r="G24" s="203">
        <v>255</v>
      </c>
      <c r="H24" s="203">
        <v>0</v>
      </c>
      <c r="I24" s="203">
        <v>8</v>
      </c>
      <c r="J24" s="1">
        <f t="shared" si="2"/>
        <v>12571</v>
      </c>
    </row>
    <row r="25" spans="1:10" x14ac:dyDescent="0.2">
      <c r="A25" s="183">
        <v>44398</v>
      </c>
      <c r="B25" s="203">
        <v>29</v>
      </c>
      <c r="C25" s="203">
        <v>624</v>
      </c>
      <c r="D25" s="203">
        <v>75</v>
      </c>
      <c r="E25" s="203">
        <v>69</v>
      </c>
      <c r="F25" s="203">
        <v>2375</v>
      </c>
      <c r="G25" s="203">
        <v>2679</v>
      </c>
      <c r="H25" s="203">
        <v>0</v>
      </c>
      <c r="I25" s="203">
        <v>0</v>
      </c>
      <c r="J25" s="1">
        <f t="shared" si="2"/>
        <v>5851</v>
      </c>
    </row>
    <row r="26" spans="1:10" x14ac:dyDescent="0.2">
      <c r="A26" s="183">
        <v>44399</v>
      </c>
      <c r="B26" s="203">
        <v>491</v>
      </c>
      <c r="C26" s="203">
        <v>4481</v>
      </c>
      <c r="D26" s="203">
        <v>172</v>
      </c>
      <c r="E26" s="203">
        <v>252</v>
      </c>
      <c r="F26" s="203">
        <v>6515</v>
      </c>
      <c r="G26" s="203">
        <v>3035</v>
      </c>
      <c r="H26" s="203">
        <v>0</v>
      </c>
      <c r="I26" s="203">
        <v>2</v>
      </c>
      <c r="J26" s="1">
        <f t="shared" si="2"/>
        <v>14946</v>
      </c>
    </row>
    <row r="27" spans="1:10" x14ac:dyDescent="0.2">
      <c r="A27" s="183">
        <v>44400</v>
      </c>
      <c r="B27" s="203">
        <v>160</v>
      </c>
      <c r="C27" s="203">
        <v>1894</v>
      </c>
      <c r="D27" s="203">
        <v>147</v>
      </c>
      <c r="E27" s="203">
        <v>86</v>
      </c>
      <c r="F27" s="203">
        <v>2098</v>
      </c>
      <c r="G27" s="203">
        <v>900</v>
      </c>
      <c r="H27" s="203">
        <v>0</v>
      </c>
      <c r="I27" s="203">
        <v>0</v>
      </c>
      <c r="J27" s="1">
        <f t="shared" si="2"/>
        <v>5285</v>
      </c>
    </row>
    <row r="28" spans="1:10" x14ac:dyDescent="0.2">
      <c r="A28" s="183">
        <v>44401</v>
      </c>
      <c r="B28" s="203">
        <v>202</v>
      </c>
      <c r="C28" s="203">
        <v>1108</v>
      </c>
      <c r="D28" s="203">
        <v>125</v>
      </c>
      <c r="E28" s="203">
        <v>138</v>
      </c>
      <c r="F28" s="203">
        <v>4678</v>
      </c>
      <c r="G28" s="203">
        <v>5380</v>
      </c>
      <c r="H28" s="203">
        <v>0</v>
      </c>
      <c r="I28" s="203">
        <v>0</v>
      </c>
      <c r="J28" s="1">
        <f t="shared" si="2"/>
        <v>11631</v>
      </c>
    </row>
    <row r="29" spans="1:10" x14ac:dyDescent="0.2">
      <c r="A29" s="183">
        <v>44402</v>
      </c>
      <c r="B29" s="203">
        <v>537</v>
      </c>
      <c r="C29" s="203">
        <v>4504</v>
      </c>
      <c r="D29" s="203">
        <v>448</v>
      </c>
      <c r="E29" s="203">
        <v>221</v>
      </c>
      <c r="F29" s="203">
        <v>4982</v>
      </c>
      <c r="G29" s="203">
        <v>2627</v>
      </c>
      <c r="H29" s="203">
        <v>0</v>
      </c>
      <c r="I29" s="203">
        <v>0</v>
      </c>
      <c r="J29" s="1">
        <f t="shared" si="2"/>
        <v>13319</v>
      </c>
    </row>
    <row r="30" spans="1:10" x14ac:dyDescent="0.2">
      <c r="A30" s="183">
        <v>44403</v>
      </c>
      <c r="B30" s="203">
        <v>430</v>
      </c>
      <c r="C30" s="203">
        <v>3602</v>
      </c>
      <c r="D30" s="203">
        <v>256</v>
      </c>
      <c r="E30" s="203">
        <v>128</v>
      </c>
      <c r="F30" s="203">
        <v>6377</v>
      </c>
      <c r="G30" s="203">
        <v>0</v>
      </c>
      <c r="H30" s="203">
        <v>0</v>
      </c>
      <c r="I30" s="203">
        <v>14</v>
      </c>
      <c r="J30" s="1">
        <f t="shared" si="2"/>
        <v>10793</v>
      </c>
    </row>
    <row r="31" spans="1:10" x14ac:dyDescent="0.2">
      <c r="A31" s="183">
        <v>44404</v>
      </c>
      <c r="B31" s="203">
        <v>95</v>
      </c>
      <c r="C31" s="203">
        <v>1312</v>
      </c>
      <c r="D31" s="203">
        <v>278</v>
      </c>
      <c r="E31" s="203">
        <v>52</v>
      </c>
      <c r="F31" s="203">
        <v>4980</v>
      </c>
      <c r="G31" s="203">
        <v>0</v>
      </c>
      <c r="H31" s="203">
        <v>0</v>
      </c>
      <c r="I31" s="203">
        <v>0</v>
      </c>
      <c r="J31" s="1">
        <f t="shared" si="2"/>
        <v>6717</v>
      </c>
    </row>
    <row r="32" spans="1:10" x14ac:dyDescent="0.2">
      <c r="A32" s="183">
        <v>44405</v>
      </c>
      <c r="B32" s="203">
        <v>242</v>
      </c>
      <c r="C32" s="203">
        <v>2177</v>
      </c>
      <c r="D32" s="203">
        <v>310</v>
      </c>
      <c r="E32" s="203">
        <v>131</v>
      </c>
      <c r="F32" s="203">
        <v>4760</v>
      </c>
      <c r="G32" s="203">
        <v>0</v>
      </c>
      <c r="H32" s="203">
        <v>0</v>
      </c>
      <c r="I32" s="203">
        <v>5</v>
      </c>
      <c r="J32" s="1">
        <f t="shared" si="2"/>
        <v>7620</v>
      </c>
    </row>
    <row r="33" spans="1:10" x14ac:dyDescent="0.2">
      <c r="A33" s="183">
        <v>44406</v>
      </c>
      <c r="B33" s="203">
        <v>606</v>
      </c>
      <c r="C33" s="203">
        <v>3928</v>
      </c>
      <c r="D33" s="203">
        <v>95</v>
      </c>
      <c r="E33" s="203">
        <v>379</v>
      </c>
      <c r="F33" s="203">
        <v>5964</v>
      </c>
      <c r="G33" s="203">
        <v>0</v>
      </c>
      <c r="H33" s="203">
        <v>0</v>
      </c>
      <c r="I33" s="203">
        <v>10</v>
      </c>
      <c r="J33" s="1">
        <f t="shared" si="2"/>
        <v>10972</v>
      </c>
    </row>
    <row r="34" spans="1:10" x14ac:dyDescent="0.2">
      <c r="A34" s="183">
        <v>44407</v>
      </c>
      <c r="B34" s="203">
        <v>68</v>
      </c>
      <c r="C34" s="203">
        <v>596</v>
      </c>
      <c r="D34" s="203">
        <v>46</v>
      </c>
      <c r="E34" s="203">
        <v>58</v>
      </c>
      <c r="F34" s="203">
        <v>847</v>
      </c>
      <c r="G34" s="203">
        <v>0</v>
      </c>
      <c r="H34" s="203">
        <v>0</v>
      </c>
      <c r="I34" s="203">
        <v>0</v>
      </c>
      <c r="J34" s="1">
        <f t="shared" si="2"/>
        <v>1615</v>
      </c>
    </row>
    <row r="35" spans="1:10" x14ac:dyDescent="0.2">
      <c r="A35" s="183">
        <v>44408</v>
      </c>
      <c r="B35" s="203">
        <v>34</v>
      </c>
      <c r="C35" s="203">
        <v>345</v>
      </c>
      <c r="D35" s="203">
        <v>0</v>
      </c>
      <c r="E35" s="203">
        <v>7</v>
      </c>
      <c r="F35" s="203">
        <v>1971</v>
      </c>
      <c r="G35" s="203">
        <v>0</v>
      </c>
      <c r="H35" s="203">
        <v>0</v>
      </c>
      <c r="I35" s="203">
        <v>0</v>
      </c>
      <c r="J35" s="1">
        <f t="shared" si="2"/>
        <v>2357</v>
      </c>
    </row>
    <row r="37" spans="1:10" x14ac:dyDescent="0.2">
      <c r="A37" s="1" t="s">
        <v>132</v>
      </c>
      <c r="B37" s="1" t="s">
        <v>204</v>
      </c>
    </row>
    <row r="38" spans="1:10" x14ac:dyDescent="0.2">
      <c r="B38" s="3" t="s">
        <v>133</v>
      </c>
    </row>
  </sheetData>
  <mergeCells count="1">
    <mergeCell ref="A1:J1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38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N12" sqref="N12"/>
    </sheetView>
  </sheetViews>
  <sheetFormatPr defaultColWidth="9.140625" defaultRowHeight="12.75" x14ac:dyDescent="0.2"/>
  <cols>
    <col min="1" max="10" width="9.140625" style="70"/>
    <col min="11" max="22" width="9.140625" style="192"/>
    <col min="23" max="16384" width="9.140625" style="191"/>
  </cols>
  <sheetData>
    <row r="1" spans="1:10" ht="24.75" customHeight="1" x14ac:dyDescent="0.2">
      <c r="A1" s="285" t="s">
        <v>242</v>
      </c>
      <c r="B1" s="285"/>
      <c r="C1" s="285"/>
      <c r="D1" s="285"/>
      <c r="E1" s="285"/>
      <c r="F1" s="285"/>
      <c r="G1" s="285"/>
      <c r="H1" s="202"/>
      <c r="I1" s="202"/>
    </row>
    <row r="3" spans="1:10" x14ac:dyDescent="0.2">
      <c r="B3" s="70">
        <f t="shared" ref="B3:J3" si="0">SUBTOTAL(9,B5:B35)</f>
        <v>11467</v>
      </c>
      <c r="C3" s="70">
        <f t="shared" si="0"/>
        <v>52216</v>
      </c>
      <c r="D3" s="70">
        <f t="shared" si="0"/>
        <v>3987</v>
      </c>
      <c r="E3" s="70">
        <f t="shared" si="0"/>
        <v>6304</v>
      </c>
      <c r="F3" s="70">
        <f t="shared" si="0"/>
        <v>69325</v>
      </c>
      <c r="G3" s="70">
        <f t="shared" si="0"/>
        <v>0</v>
      </c>
      <c r="H3" s="70">
        <f t="shared" si="0"/>
        <v>0</v>
      </c>
      <c r="I3" s="70">
        <f t="shared" si="0"/>
        <v>175</v>
      </c>
      <c r="J3" s="70">
        <f t="shared" si="0"/>
        <v>143474</v>
      </c>
    </row>
    <row r="4" spans="1:10" x14ac:dyDescent="0.2">
      <c r="A4" s="194" t="s">
        <v>131</v>
      </c>
      <c r="B4" s="194" t="s">
        <v>76</v>
      </c>
      <c r="C4" s="194" t="s">
        <v>5</v>
      </c>
      <c r="D4" s="194" t="s">
        <v>77</v>
      </c>
      <c r="E4" s="194" t="s">
        <v>75</v>
      </c>
      <c r="F4" s="194" t="s">
        <v>74</v>
      </c>
      <c r="G4" s="194" t="s">
        <v>51</v>
      </c>
      <c r="H4" s="194" t="s">
        <v>224</v>
      </c>
      <c r="I4" s="194" t="s">
        <v>6</v>
      </c>
      <c r="J4" s="194" t="s">
        <v>2</v>
      </c>
    </row>
    <row r="5" spans="1:10" x14ac:dyDescent="0.2">
      <c r="A5" s="193">
        <v>44409</v>
      </c>
      <c r="B5" s="192">
        <v>143</v>
      </c>
      <c r="C5" s="192">
        <v>1022</v>
      </c>
      <c r="D5" s="192">
        <v>208</v>
      </c>
      <c r="E5" s="192">
        <v>33</v>
      </c>
      <c r="F5" s="192">
        <v>2256</v>
      </c>
      <c r="G5" s="192">
        <v>0</v>
      </c>
      <c r="H5" s="192">
        <v>0</v>
      </c>
      <c r="I5" s="192">
        <v>0</v>
      </c>
      <c r="J5" s="70">
        <f t="shared" ref="J5:J35" si="1">SUM(B5:I5)</f>
        <v>3662</v>
      </c>
    </row>
    <row r="6" spans="1:10" x14ac:dyDescent="0.2">
      <c r="A6" s="193">
        <v>44410</v>
      </c>
      <c r="B6" s="192">
        <v>863</v>
      </c>
      <c r="C6" s="192">
        <v>5029</v>
      </c>
      <c r="D6" s="192">
        <v>584</v>
      </c>
      <c r="E6" s="192">
        <v>494</v>
      </c>
      <c r="F6" s="192">
        <v>8228</v>
      </c>
      <c r="G6" s="192">
        <v>0</v>
      </c>
      <c r="H6" s="192">
        <v>0</v>
      </c>
      <c r="I6" s="192">
        <v>8</v>
      </c>
      <c r="J6" s="70">
        <f t="shared" si="1"/>
        <v>15206</v>
      </c>
    </row>
    <row r="7" spans="1:10" x14ac:dyDescent="0.2">
      <c r="A7" s="193">
        <v>44411</v>
      </c>
      <c r="B7" s="192">
        <v>151</v>
      </c>
      <c r="C7" s="192">
        <v>580</v>
      </c>
      <c r="D7" s="192">
        <v>46</v>
      </c>
      <c r="E7" s="192">
        <v>82</v>
      </c>
      <c r="F7" s="192">
        <v>186</v>
      </c>
      <c r="G7" s="192">
        <v>0</v>
      </c>
      <c r="H7" s="192">
        <v>0</v>
      </c>
      <c r="I7" s="192">
        <v>4</v>
      </c>
      <c r="J7" s="70">
        <f t="shared" si="1"/>
        <v>1049</v>
      </c>
    </row>
    <row r="8" spans="1:10" x14ac:dyDescent="0.2">
      <c r="A8" s="193">
        <v>44412</v>
      </c>
      <c r="B8" s="192">
        <v>298</v>
      </c>
      <c r="C8" s="192">
        <v>1820</v>
      </c>
      <c r="D8" s="192">
        <v>34</v>
      </c>
      <c r="E8" s="192">
        <v>289</v>
      </c>
      <c r="F8" s="192">
        <v>2779</v>
      </c>
      <c r="G8" s="192">
        <v>0</v>
      </c>
      <c r="H8" s="192">
        <v>0</v>
      </c>
      <c r="I8" s="192">
        <v>0</v>
      </c>
      <c r="J8" s="70">
        <f t="shared" si="1"/>
        <v>5220</v>
      </c>
    </row>
    <row r="9" spans="1:10" x14ac:dyDescent="0.2">
      <c r="A9" s="193">
        <v>44413</v>
      </c>
      <c r="B9" s="192">
        <v>696</v>
      </c>
      <c r="C9" s="192">
        <v>2031</v>
      </c>
      <c r="D9" s="192">
        <v>230</v>
      </c>
      <c r="E9" s="192">
        <v>502</v>
      </c>
      <c r="F9" s="192">
        <v>2662</v>
      </c>
      <c r="G9" s="192">
        <v>0</v>
      </c>
      <c r="H9" s="192">
        <v>0</v>
      </c>
      <c r="I9" s="192">
        <v>14</v>
      </c>
      <c r="J9" s="70">
        <f t="shared" si="1"/>
        <v>6135</v>
      </c>
    </row>
    <row r="10" spans="1:10" x14ac:dyDescent="0.2">
      <c r="A10" s="193">
        <v>44414</v>
      </c>
      <c r="B10" s="192">
        <v>137</v>
      </c>
      <c r="C10" s="192">
        <v>758</v>
      </c>
      <c r="D10" s="192">
        <v>15</v>
      </c>
      <c r="E10" s="192">
        <v>78</v>
      </c>
      <c r="F10" s="192">
        <v>1067</v>
      </c>
      <c r="G10" s="192">
        <v>0</v>
      </c>
      <c r="H10" s="192">
        <v>0</v>
      </c>
      <c r="I10" s="192">
        <v>3</v>
      </c>
      <c r="J10" s="70">
        <f t="shared" si="1"/>
        <v>2058</v>
      </c>
    </row>
    <row r="11" spans="1:10" x14ac:dyDescent="0.2">
      <c r="A11" s="193">
        <v>44415</v>
      </c>
      <c r="B11" s="192">
        <v>80</v>
      </c>
      <c r="C11" s="192">
        <v>390</v>
      </c>
      <c r="D11" s="192">
        <v>0</v>
      </c>
      <c r="E11" s="192">
        <v>24</v>
      </c>
      <c r="F11" s="192">
        <v>1505</v>
      </c>
      <c r="G11" s="192">
        <v>0</v>
      </c>
      <c r="H11" s="192">
        <v>0</v>
      </c>
      <c r="I11" s="192">
        <v>0</v>
      </c>
      <c r="J11" s="70">
        <f t="shared" si="1"/>
        <v>1999</v>
      </c>
    </row>
    <row r="12" spans="1:10" x14ac:dyDescent="0.2">
      <c r="A12" s="193">
        <v>44416</v>
      </c>
      <c r="B12" s="192">
        <v>572</v>
      </c>
      <c r="C12" s="192">
        <v>3239</v>
      </c>
      <c r="D12" s="192">
        <v>485</v>
      </c>
      <c r="E12" s="192">
        <v>423</v>
      </c>
      <c r="F12" s="192">
        <v>4596</v>
      </c>
      <c r="G12" s="192">
        <v>0</v>
      </c>
      <c r="H12" s="192">
        <v>0</v>
      </c>
      <c r="I12" s="192">
        <v>6</v>
      </c>
      <c r="J12" s="70">
        <f t="shared" si="1"/>
        <v>9321</v>
      </c>
    </row>
    <row r="13" spans="1:10" x14ac:dyDescent="0.2">
      <c r="A13" s="193">
        <v>44417</v>
      </c>
      <c r="B13" s="192">
        <v>291</v>
      </c>
      <c r="C13" s="192">
        <v>2415</v>
      </c>
      <c r="D13" s="192">
        <v>165</v>
      </c>
      <c r="E13" s="192">
        <v>200</v>
      </c>
      <c r="F13" s="192">
        <v>900</v>
      </c>
      <c r="G13" s="192">
        <v>0</v>
      </c>
      <c r="H13" s="192">
        <v>0</v>
      </c>
      <c r="I13" s="192">
        <v>8</v>
      </c>
      <c r="J13" s="70">
        <f t="shared" si="1"/>
        <v>3979</v>
      </c>
    </row>
    <row r="14" spans="1:10" x14ac:dyDescent="0.2">
      <c r="A14" s="193">
        <v>44418</v>
      </c>
      <c r="B14" s="192">
        <v>437</v>
      </c>
      <c r="C14" s="192">
        <v>3837</v>
      </c>
      <c r="D14" s="192">
        <v>398</v>
      </c>
      <c r="E14" s="192">
        <v>268</v>
      </c>
      <c r="F14" s="192">
        <v>3929</v>
      </c>
      <c r="G14" s="192">
        <v>0</v>
      </c>
      <c r="H14" s="192">
        <v>0</v>
      </c>
      <c r="I14" s="192">
        <v>40</v>
      </c>
      <c r="J14" s="70">
        <f t="shared" si="1"/>
        <v>8909</v>
      </c>
    </row>
    <row r="15" spans="1:10" x14ac:dyDescent="0.2">
      <c r="A15" s="193">
        <v>44419</v>
      </c>
      <c r="B15" s="192">
        <v>646</v>
      </c>
      <c r="C15" s="192">
        <v>3055</v>
      </c>
      <c r="D15" s="192">
        <v>222</v>
      </c>
      <c r="E15" s="192">
        <v>403</v>
      </c>
      <c r="F15" s="192">
        <v>4690</v>
      </c>
      <c r="G15" s="192">
        <v>0</v>
      </c>
      <c r="H15" s="192">
        <v>0</v>
      </c>
      <c r="I15" s="192">
        <v>7</v>
      </c>
      <c r="J15" s="70">
        <f t="shared" si="1"/>
        <v>9023</v>
      </c>
    </row>
    <row r="16" spans="1:10" x14ac:dyDescent="0.2">
      <c r="A16" s="193">
        <v>44420</v>
      </c>
      <c r="B16" s="192">
        <v>259</v>
      </c>
      <c r="C16" s="192">
        <v>1297</v>
      </c>
      <c r="D16" s="192">
        <v>196</v>
      </c>
      <c r="E16" s="192">
        <v>96</v>
      </c>
      <c r="F16" s="192">
        <v>2692</v>
      </c>
      <c r="G16" s="192">
        <v>0</v>
      </c>
      <c r="H16" s="192">
        <v>0</v>
      </c>
      <c r="I16" s="192">
        <v>6</v>
      </c>
      <c r="J16" s="70">
        <f t="shared" si="1"/>
        <v>4546</v>
      </c>
    </row>
    <row r="17" spans="1:10" x14ac:dyDescent="0.2">
      <c r="A17" s="193">
        <v>44421</v>
      </c>
      <c r="B17" s="192">
        <v>150</v>
      </c>
      <c r="C17" s="192">
        <v>1371</v>
      </c>
      <c r="D17" s="192">
        <v>69</v>
      </c>
      <c r="E17" s="192">
        <v>82</v>
      </c>
      <c r="F17" s="192">
        <v>2305</v>
      </c>
      <c r="G17" s="192">
        <v>0</v>
      </c>
      <c r="H17" s="192">
        <v>0</v>
      </c>
      <c r="I17" s="192">
        <v>6</v>
      </c>
      <c r="J17" s="70">
        <f t="shared" si="1"/>
        <v>3983</v>
      </c>
    </row>
    <row r="18" spans="1:10" x14ac:dyDescent="0.2">
      <c r="A18" s="193">
        <v>44422</v>
      </c>
      <c r="B18" s="192">
        <v>16</v>
      </c>
      <c r="C18" s="192">
        <v>150</v>
      </c>
      <c r="D18" s="192">
        <v>41</v>
      </c>
      <c r="E18" s="192">
        <v>12</v>
      </c>
      <c r="F18" s="192">
        <v>2515</v>
      </c>
      <c r="G18" s="192">
        <v>0</v>
      </c>
      <c r="H18" s="192">
        <v>0</v>
      </c>
      <c r="I18" s="192">
        <v>0</v>
      </c>
      <c r="J18" s="70">
        <f t="shared" si="1"/>
        <v>2734</v>
      </c>
    </row>
    <row r="19" spans="1:10" x14ac:dyDescent="0.2">
      <c r="A19" s="193">
        <v>44423</v>
      </c>
      <c r="B19" s="192">
        <v>461</v>
      </c>
      <c r="C19" s="192">
        <v>935</v>
      </c>
      <c r="D19" s="192">
        <v>29</v>
      </c>
      <c r="E19" s="192">
        <v>353</v>
      </c>
      <c r="F19" s="192">
        <v>590</v>
      </c>
      <c r="G19" s="192">
        <v>0</v>
      </c>
      <c r="H19" s="192">
        <v>0</v>
      </c>
      <c r="I19" s="192">
        <v>7</v>
      </c>
      <c r="J19" s="70">
        <f t="shared" si="1"/>
        <v>2375</v>
      </c>
    </row>
    <row r="20" spans="1:10" x14ac:dyDescent="0.2">
      <c r="A20" s="193">
        <v>44424</v>
      </c>
      <c r="B20" s="192">
        <v>533</v>
      </c>
      <c r="C20" s="192">
        <v>2313</v>
      </c>
      <c r="D20" s="192">
        <v>135</v>
      </c>
      <c r="E20" s="192">
        <v>226</v>
      </c>
      <c r="F20" s="192">
        <v>9583</v>
      </c>
      <c r="G20" s="192">
        <v>0</v>
      </c>
      <c r="H20" s="192">
        <v>0</v>
      </c>
      <c r="I20" s="192">
        <v>11</v>
      </c>
      <c r="J20" s="70">
        <f t="shared" si="1"/>
        <v>12801</v>
      </c>
    </row>
    <row r="21" spans="1:10" x14ac:dyDescent="0.2">
      <c r="A21" s="193">
        <v>44425</v>
      </c>
      <c r="B21" s="192">
        <v>493</v>
      </c>
      <c r="C21" s="192">
        <v>2537</v>
      </c>
      <c r="D21" s="192">
        <v>305</v>
      </c>
      <c r="E21" s="192">
        <v>113</v>
      </c>
      <c r="F21" s="192">
        <v>3609</v>
      </c>
      <c r="G21" s="192">
        <v>0</v>
      </c>
      <c r="H21" s="192">
        <v>0</v>
      </c>
      <c r="I21" s="192">
        <v>2</v>
      </c>
      <c r="J21" s="70">
        <f t="shared" si="1"/>
        <v>7059</v>
      </c>
    </row>
    <row r="22" spans="1:10" x14ac:dyDescent="0.2">
      <c r="A22" s="193">
        <v>44426</v>
      </c>
      <c r="B22" s="192">
        <v>53</v>
      </c>
      <c r="C22" s="192">
        <v>203</v>
      </c>
      <c r="D22" s="192">
        <v>6</v>
      </c>
      <c r="E22" s="192">
        <v>156</v>
      </c>
      <c r="F22" s="192">
        <v>345</v>
      </c>
      <c r="G22" s="192">
        <v>0</v>
      </c>
      <c r="H22" s="192">
        <v>0</v>
      </c>
      <c r="I22" s="192">
        <v>0</v>
      </c>
      <c r="J22" s="70">
        <f t="shared" si="1"/>
        <v>763</v>
      </c>
    </row>
    <row r="23" spans="1:10" x14ac:dyDescent="0.2">
      <c r="A23" s="193">
        <v>44427</v>
      </c>
      <c r="B23" s="192">
        <v>37</v>
      </c>
      <c r="C23" s="192">
        <v>325</v>
      </c>
      <c r="D23" s="192">
        <v>40</v>
      </c>
      <c r="E23" s="192">
        <v>10</v>
      </c>
      <c r="F23" s="192">
        <v>382</v>
      </c>
      <c r="G23" s="192">
        <v>0</v>
      </c>
      <c r="H23" s="192">
        <v>0</v>
      </c>
      <c r="I23" s="192">
        <v>2</v>
      </c>
      <c r="J23" s="70">
        <f t="shared" si="1"/>
        <v>796</v>
      </c>
    </row>
    <row r="24" spans="1:10" x14ac:dyDescent="0.2">
      <c r="A24" s="193">
        <v>44428</v>
      </c>
      <c r="B24" s="192">
        <v>1036</v>
      </c>
      <c r="C24" s="192">
        <v>2673</v>
      </c>
      <c r="D24" s="192">
        <v>198</v>
      </c>
      <c r="E24" s="192">
        <v>559</v>
      </c>
      <c r="F24" s="192">
        <v>5112</v>
      </c>
      <c r="G24" s="192">
        <v>0</v>
      </c>
      <c r="H24" s="192">
        <v>0</v>
      </c>
      <c r="I24" s="192">
        <v>20</v>
      </c>
      <c r="J24" s="70">
        <f t="shared" si="1"/>
        <v>9598</v>
      </c>
    </row>
    <row r="25" spans="1:10" x14ac:dyDescent="0.2">
      <c r="A25" s="193">
        <v>44429</v>
      </c>
      <c r="B25" s="192">
        <v>1495</v>
      </c>
      <c r="C25" s="192">
        <v>6277</v>
      </c>
      <c r="D25" s="192">
        <v>544</v>
      </c>
      <c r="E25" s="192">
        <v>653</v>
      </c>
      <c r="F25" s="192">
        <v>9375</v>
      </c>
      <c r="G25" s="192">
        <v>0</v>
      </c>
      <c r="H25" s="192">
        <v>0</v>
      </c>
      <c r="I25" s="192">
        <v>6</v>
      </c>
      <c r="J25" s="70">
        <f t="shared" si="1"/>
        <v>18350</v>
      </c>
    </row>
    <row r="26" spans="1:10" x14ac:dyDescent="0.2">
      <c r="A26" s="193">
        <v>44430</v>
      </c>
      <c r="B26" s="192">
        <v>256</v>
      </c>
      <c r="C26" s="192">
        <v>478</v>
      </c>
      <c r="D26" s="192">
        <v>2</v>
      </c>
      <c r="E26" s="192">
        <v>51</v>
      </c>
      <c r="F26" s="192">
        <v>0</v>
      </c>
      <c r="G26" s="192">
        <v>0</v>
      </c>
      <c r="H26" s="192">
        <v>0</v>
      </c>
      <c r="I26" s="192">
        <v>0</v>
      </c>
      <c r="J26" s="70">
        <f t="shared" si="1"/>
        <v>787</v>
      </c>
    </row>
    <row r="27" spans="1:10" x14ac:dyDescent="0.2">
      <c r="A27" s="193">
        <v>44431</v>
      </c>
      <c r="B27" s="192">
        <v>434</v>
      </c>
      <c r="C27" s="192">
        <v>1539</v>
      </c>
      <c r="D27" s="192">
        <v>5</v>
      </c>
      <c r="E27" s="192">
        <v>255</v>
      </c>
      <c r="F27" s="192">
        <v>3</v>
      </c>
      <c r="G27" s="192">
        <v>0</v>
      </c>
      <c r="H27" s="192">
        <v>0</v>
      </c>
      <c r="I27" s="192">
        <v>7</v>
      </c>
      <c r="J27" s="70">
        <f t="shared" si="1"/>
        <v>2243</v>
      </c>
    </row>
    <row r="28" spans="1:10" x14ac:dyDescent="0.2">
      <c r="A28" s="193">
        <v>44432</v>
      </c>
      <c r="B28" s="192">
        <v>53</v>
      </c>
      <c r="C28" s="192">
        <v>26</v>
      </c>
      <c r="D28" s="192">
        <v>0</v>
      </c>
      <c r="E28" s="192">
        <v>68</v>
      </c>
      <c r="F28" s="192">
        <v>0</v>
      </c>
      <c r="G28" s="192">
        <v>0</v>
      </c>
      <c r="H28" s="192">
        <v>0</v>
      </c>
      <c r="I28" s="192">
        <v>0</v>
      </c>
      <c r="J28" s="70">
        <f t="shared" si="1"/>
        <v>147</v>
      </c>
    </row>
    <row r="29" spans="1:10" x14ac:dyDescent="0.2">
      <c r="A29" s="193">
        <v>44433</v>
      </c>
      <c r="B29" s="192">
        <v>325</v>
      </c>
      <c r="C29" s="192">
        <v>1327</v>
      </c>
      <c r="D29" s="192">
        <v>12</v>
      </c>
      <c r="E29" s="192">
        <v>335</v>
      </c>
      <c r="F29" s="192">
        <v>6</v>
      </c>
      <c r="G29" s="192">
        <v>0</v>
      </c>
      <c r="H29" s="192">
        <v>0</v>
      </c>
      <c r="I29" s="192">
        <v>4</v>
      </c>
      <c r="J29" s="70">
        <f t="shared" si="1"/>
        <v>2009</v>
      </c>
    </row>
    <row r="30" spans="1:10" x14ac:dyDescent="0.2">
      <c r="A30" s="193">
        <v>44434</v>
      </c>
      <c r="B30" s="192">
        <v>228</v>
      </c>
      <c r="C30" s="192">
        <v>732</v>
      </c>
      <c r="D30" s="192">
        <v>0</v>
      </c>
      <c r="E30" s="192">
        <v>66</v>
      </c>
      <c r="F30" s="192">
        <v>1</v>
      </c>
      <c r="G30" s="192">
        <v>0</v>
      </c>
      <c r="H30" s="192">
        <v>0</v>
      </c>
      <c r="I30" s="192">
        <v>0</v>
      </c>
      <c r="J30" s="70">
        <f t="shared" si="1"/>
        <v>1027</v>
      </c>
    </row>
    <row r="31" spans="1:10" x14ac:dyDescent="0.2">
      <c r="A31" s="193">
        <v>44435</v>
      </c>
      <c r="B31" s="192">
        <v>290</v>
      </c>
      <c r="C31" s="192">
        <v>880</v>
      </c>
      <c r="D31" s="192">
        <v>0</v>
      </c>
      <c r="E31" s="192">
        <v>160</v>
      </c>
      <c r="F31" s="192">
        <v>2</v>
      </c>
      <c r="G31" s="192">
        <v>0</v>
      </c>
      <c r="H31" s="192">
        <v>0</v>
      </c>
      <c r="I31" s="192">
        <v>2</v>
      </c>
      <c r="J31" s="70">
        <f t="shared" si="1"/>
        <v>1334</v>
      </c>
    </row>
    <row r="32" spans="1:10" x14ac:dyDescent="0.2">
      <c r="A32" s="193">
        <v>44436</v>
      </c>
      <c r="B32" s="192">
        <v>398</v>
      </c>
      <c r="C32" s="192">
        <v>1148</v>
      </c>
      <c r="D32" s="192">
        <v>0</v>
      </c>
      <c r="E32" s="192">
        <v>25</v>
      </c>
      <c r="F32" s="192">
        <v>0</v>
      </c>
      <c r="G32" s="192">
        <v>0</v>
      </c>
      <c r="H32" s="192">
        <v>0</v>
      </c>
      <c r="I32" s="192">
        <v>0</v>
      </c>
      <c r="J32" s="70">
        <f t="shared" si="1"/>
        <v>1571</v>
      </c>
    </row>
    <row r="33" spans="1:10" x14ac:dyDescent="0.2">
      <c r="A33" s="193">
        <v>44437</v>
      </c>
      <c r="B33" s="192">
        <v>230</v>
      </c>
      <c r="C33" s="192">
        <v>1185</v>
      </c>
      <c r="D33" s="192">
        <v>6</v>
      </c>
      <c r="E33" s="192">
        <v>71</v>
      </c>
      <c r="F33" s="192">
        <v>2</v>
      </c>
      <c r="G33" s="192">
        <v>0</v>
      </c>
      <c r="H33" s="192">
        <v>0</v>
      </c>
      <c r="I33" s="192">
        <v>2</v>
      </c>
      <c r="J33" s="70">
        <f t="shared" si="1"/>
        <v>1496</v>
      </c>
    </row>
    <row r="34" spans="1:10" x14ac:dyDescent="0.2">
      <c r="A34" s="193">
        <v>44438</v>
      </c>
      <c r="B34" s="192">
        <v>264</v>
      </c>
      <c r="C34" s="192">
        <v>1557</v>
      </c>
      <c r="D34" s="192">
        <v>12</v>
      </c>
      <c r="E34" s="192">
        <v>148</v>
      </c>
      <c r="F34" s="192">
        <v>2</v>
      </c>
      <c r="G34" s="192">
        <v>0</v>
      </c>
      <c r="H34" s="192">
        <v>0</v>
      </c>
      <c r="I34" s="192">
        <v>5</v>
      </c>
      <c r="J34" s="70">
        <f t="shared" si="1"/>
        <v>1988</v>
      </c>
    </row>
    <row r="35" spans="1:10" x14ac:dyDescent="0.2">
      <c r="A35" s="193">
        <v>44439</v>
      </c>
      <c r="B35" s="192">
        <v>142</v>
      </c>
      <c r="C35" s="192">
        <v>1087</v>
      </c>
      <c r="D35" s="192">
        <v>0</v>
      </c>
      <c r="E35" s="192">
        <v>69</v>
      </c>
      <c r="F35" s="192">
        <v>3</v>
      </c>
      <c r="G35" s="192">
        <v>0</v>
      </c>
      <c r="H35" s="192">
        <v>0</v>
      </c>
      <c r="I35" s="192">
        <v>5</v>
      </c>
      <c r="J35" s="70">
        <f t="shared" si="1"/>
        <v>1306</v>
      </c>
    </row>
    <row r="37" spans="1:10" x14ac:dyDescent="0.2">
      <c r="A37" s="192" t="s">
        <v>132</v>
      </c>
      <c r="B37" s="192" t="s">
        <v>204</v>
      </c>
    </row>
    <row r="38" spans="1:10" x14ac:dyDescent="0.2">
      <c r="B38" s="70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37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N30" sqref="N30"/>
    </sheetView>
  </sheetViews>
  <sheetFormatPr defaultColWidth="8.7109375" defaultRowHeight="12.75" x14ac:dyDescent="0.2"/>
  <cols>
    <col min="1" max="10" width="8.7109375" style="70"/>
    <col min="11" max="14" width="8.7109375" style="192"/>
    <col min="15" max="16384" width="8.7109375" style="191"/>
  </cols>
  <sheetData>
    <row r="1" spans="1:14" ht="24.75" customHeight="1" x14ac:dyDescent="0.2">
      <c r="A1" s="285" t="s">
        <v>246</v>
      </c>
      <c r="B1" s="285"/>
      <c r="C1" s="285"/>
      <c r="D1" s="285"/>
      <c r="E1" s="285"/>
      <c r="F1" s="285"/>
      <c r="G1" s="285"/>
      <c r="H1" s="205"/>
      <c r="I1" s="205"/>
      <c r="K1" s="191"/>
      <c r="L1" s="191"/>
      <c r="M1" s="191"/>
      <c r="N1" s="191"/>
    </row>
    <row r="3" spans="1:14" x14ac:dyDescent="0.2">
      <c r="B3" s="70">
        <f t="shared" ref="B3:J3" si="0">SUBTOTAL(9,B5:B34)</f>
        <v>100862</v>
      </c>
      <c r="C3" s="70">
        <f t="shared" si="0"/>
        <v>103473</v>
      </c>
      <c r="D3" s="70">
        <f t="shared" si="0"/>
        <v>150</v>
      </c>
      <c r="E3" s="70">
        <f t="shared" si="0"/>
        <v>14593</v>
      </c>
      <c r="F3" s="70">
        <f t="shared" si="0"/>
        <v>325</v>
      </c>
      <c r="G3" s="70">
        <f t="shared" si="0"/>
        <v>1</v>
      </c>
      <c r="H3" s="70">
        <f t="shared" si="0"/>
        <v>0</v>
      </c>
      <c r="I3" s="70">
        <f t="shared" si="0"/>
        <v>204</v>
      </c>
      <c r="J3" s="70">
        <f t="shared" si="0"/>
        <v>219608</v>
      </c>
      <c r="K3" s="191"/>
      <c r="L3" s="191"/>
      <c r="M3" s="191"/>
      <c r="N3" s="191"/>
    </row>
    <row r="4" spans="1:14" x14ac:dyDescent="0.2">
      <c r="A4" s="194" t="s">
        <v>131</v>
      </c>
      <c r="B4" s="194" t="s">
        <v>76</v>
      </c>
      <c r="C4" s="194" t="s">
        <v>5</v>
      </c>
      <c r="D4" s="194" t="s">
        <v>77</v>
      </c>
      <c r="E4" s="194" t="s">
        <v>75</v>
      </c>
      <c r="F4" s="194" t="s">
        <v>74</v>
      </c>
      <c r="G4" s="194" t="s">
        <v>51</v>
      </c>
      <c r="H4" s="194" t="s">
        <v>224</v>
      </c>
      <c r="I4" s="194" t="s">
        <v>6</v>
      </c>
      <c r="J4" s="194" t="s">
        <v>2</v>
      </c>
      <c r="K4" s="191"/>
      <c r="L4" s="191"/>
      <c r="M4" s="191"/>
      <c r="N4" s="191"/>
    </row>
    <row r="5" spans="1:14" x14ac:dyDescent="0.2">
      <c r="A5" s="193">
        <v>44440</v>
      </c>
      <c r="B5" s="192">
        <v>76</v>
      </c>
      <c r="C5" s="192">
        <v>35</v>
      </c>
      <c r="D5" s="192">
        <v>0</v>
      </c>
      <c r="E5" s="192">
        <v>28</v>
      </c>
      <c r="F5" s="192">
        <v>0</v>
      </c>
      <c r="G5" s="192">
        <v>0</v>
      </c>
      <c r="H5" s="192">
        <v>0</v>
      </c>
      <c r="I5" s="192">
        <v>0</v>
      </c>
      <c r="J5" s="70">
        <f t="shared" ref="J5:J34" si="1">SUM(B5:I5)</f>
        <v>139</v>
      </c>
      <c r="K5" s="191"/>
      <c r="L5" s="191"/>
      <c r="M5" s="191"/>
      <c r="N5" s="191"/>
    </row>
    <row r="6" spans="1:14" x14ac:dyDescent="0.2">
      <c r="A6" s="193">
        <v>44441</v>
      </c>
      <c r="B6" s="192">
        <v>90</v>
      </c>
      <c r="C6" s="192">
        <v>720</v>
      </c>
      <c r="D6" s="192">
        <v>3</v>
      </c>
      <c r="E6" s="192">
        <v>70</v>
      </c>
      <c r="F6" s="192">
        <v>3</v>
      </c>
      <c r="G6" s="192">
        <v>0</v>
      </c>
      <c r="H6" s="192">
        <v>0</v>
      </c>
      <c r="I6" s="192">
        <v>4</v>
      </c>
      <c r="J6" s="70">
        <f t="shared" si="1"/>
        <v>890</v>
      </c>
      <c r="K6" s="191"/>
      <c r="L6" s="191"/>
      <c r="M6" s="191"/>
      <c r="N6" s="191"/>
    </row>
    <row r="7" spans="1:14" x14ac:dyDescent="0.2">
      <c r="A7" s="193">
        <v>44442</v>
      </c>
      <c r="B7" s="192">
        <v>0</v>
      </c>
      <c r="C7" s="192">
        <v>0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70">
        <f t="shared" si="1"/>
        <v>0</v>
      </c>
      <c r="K7" s="191"/>
      <c r="L7" s="191"/>
      <c r="M7" s="191"/>
      <c r="N7" s="191"/>
    </row>
    <row r="8" spans="1:14" x14ac:dyDescent="0.2">
      <c r="A8" s="193">
        <v>44443</v>
      </c>
      <c r="B8" s="192">
        <v>0</v>
      </c>
      <c r="C8" s="192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70">
        <f t="shared" si="1"/>
        <v>0</v>
      </c>
      <c r="K8" s="191"/>
      <c r="L8" s="191"/>
      <c r="M8" s="191"/>
      <c r="N8" s="191"/>
    </row>
    <row r="9" spans="1:14" x14ac:dyDescent="0.2">
      <c r="A9" s="193">
        <v>44444</v>
      </c>
      <c r="B9" s="192">
        <v>624</v>
      </c>
      <c r="C9" s="192">
        <v>2326</v>
      </c>
      <c r="D9" s="192">
        <v>37</v>
      </c>
      <c r="E9" s="192">
        <v>1140</v>
      </c>
      <c r="F9" s="192">
        <v>2</v>
      </c>
      <c r="G9" s="192">
        <v>0</v>
      </c>
      <c r="H9" s="192">
        <v>0</v>
      </c>
      <c r="I9" s="192">
        <v>5</v>
      </c>
      <c r="J9" s="70">
        <f t="shared" si="1"/>
        <v>4134</v>
      </c>
      <c r="K9" s="191"/>
      <c r="L9" s="191"/>
      <c r="M9" s="191"/>
      <c r="N9" s="191"/>
    </row>
    <row r="10" spans="1:14" x14ac:dyDescent="0.2">
      <c r="A10" s="193">
        <v>44445</v>
      </c>
      <c r="B10" s="192">
        <v>309</v>
      </c>
      <c r="C10" s="192">
        <v>228</v>
      </c>
      <c r="D10" s="192">
        <v>0</v>
      </c>
      <c r="E10" s="192">
        <v>45</v>
      </c>
      <c r="F10" s="192">
        <v>3</v>
      </c>
      <c r="G10" s="192">
        <v>0</v>
      </c>
      <c r="H10" s="192">
        <v>0</v>
      </c>
      <c r="I10" s="192">
        <v>3</v>
      </c>
      <c r="J10" s="70">
        <f t="shared" si="1"/>
        <v>588</v>
      </c>
      <c r="K10" s="191"/>
      <c r="L10" s="191"/>
      <c r="M10" s="191"/>
      <c r="N10" s="191"/>
    </row>
    <row r="11" spans="1:14" x14ac:dyDescent="0.2">
      <c r="A11" s="193">
        <v>44446</v>
      </c>
      <c r="B11" s="192">
        <v>261</v>
      </c>
      <c r="C11" s="192">
        <v>796</v>
      </c>
      <c r="D11" s="192">
        <v>0</v>
      </c>
      <c r="E11" s="192">
        <v>133</v>
      </c>
      <c r="F11" s="192">
        <v>5</v>
      </c>
      <c r="G11" s="192">
        <v>0</v>
      </c>
      <c r="H11" s="192">
        <v>0</v>
      </c>
      <c r="I11" s="192">
        <v>4</v>
      </c>
      <c r="J11" s="70">
        <f t="shared" si="1"/>
        <v>1199</v>
      </c>
      <c r="K11" s="191"/>
      <c r="L11" s="191"/>
      <c r="M11" s="191"/>
      <c r="N11" s="191"/>
    </row>
    <row r="12" spans="1:14" x14ac:dyDescent="0.2">
      <c r="A12" s="193">
        <v>44447</v>
      </c>
      <c r="B12" s="192">
        <v>141</v>
      </c>
      <c r="C12" s="192">
        <v>144</v>
      </c>
      <c r="D12" s="192">
        <v>1</v>
      </c>
      <c r="E12" s="192">
        <v>25</v>
      </c>
      <c r="F12" s="192">
        <v>0</v>
      </c>
      <c r="G12" s="192">
        <v>0</v>
      </c>
      <c r="H12" s="192">
        <v>0</v>
      </c>
      <c r="I12" s="192">
        <v>1</v>
      </c>
      <c r="J12" s="70">
        <f t="shared" si="1"/>
        <v>312</v>
      </c>
      <c r="K12" s="191"/>
      <c r="L12" s="191"/>
      <c r="M12" s="191"/>
      <c r="N12" s="191"/>
    </row>
    <row r="13" spans="1:14" x14ac:dyDescent="0.2">
      <c r="A13" s="193">
        <v>44448</v>
      </c>
      <c r="B13" s="192">
        <v>256</v>
      </c>
      <c r="C13" s="192">
        <v>165</v>
      </c>
      <c r="D13" s="192">
        <v>3</v>
      </c>
      <c r="E13" s="192">
        <v>54</v>
      </c>
      <c r="F13" s="192">
        <v>1</v>
      </c>
      <c r="G13" s="192">
        <v>0</v>
      </c>
      <c r="H13" s="192">
        <v>0</v>
      </c>
      <c r="I13" s="192">
        <v>1</v>
      </c>
      <c r="J13" s="70">
        <f t="shared" si="1"/>
        <v>480</v>
      </c>
      <c r="K13" s="191"/>
      <c r="L13" s="191"/>
      <c r="M13" s="191"/>
      <c r="N13" s="191"/>
    </row>
    <row r="14" spans="1:14" x14ac:dyDescent="0.2">
      <c r="A14" s="193">
        <v>44449</v>
      </c>
      <c r="B14" s="192">
        <v>245</v>
      </c>
      <c r="C14" s="192">
        <v>741</v>
      </c>
      <c r="D14" s="192">
        <v>15</v>
      </c>
      <c r="E14" s="192">
        <v>91</v>
      </c>
      <c r="F14" s="192">
        <v>3</v>
      </c>
      <c r="G14" s="192">
        <v>0</v>
      </c>
      <c r="H14" s="192">
        <v>0</v>
      </c>
      <c r="I14" s="192">
        <v>2</v>
      </c>
      <c r="J14" s="70">
        <f t="shared" si="1"/>
        <v>1097</v>
      </c>
      <c r="K14" s="191"/>
      <c r="L14" s="191"/>
      <c r="M14" s="191"/>
      <c r="N14" s="191"/>
    </row>
    <row r="15" spans="1:14" x14ac:dyDescent="0.2">
      <c r="A15" s="193">
        <v>44450</v>
      </c>
      <c r="B15" s="192">
        <v>322</v>
      </c>
      <c r="C15" s="192">
        <v>366</v>
      </c>
      <c r="D15" s="192">
        <v>0</v>
      </c>
      <c r="E15" s="192">
        <v>55</v>
      </c>
      <c r="F15" s="192">
        <v>1</v>
      </c>
      <c r="G15" s="192">
        <v>0</v>
      </c>
      <c r="H15" s="192">
        <v>0</v>
      </c>
      <c r="I15" s="192">
        <v>0</v>
      </c>
      <c r="J15" s="70">
        <f t="shared" si="1"/>
        <v>744</v>
      </c>
      <c r="K15" s="191"/>
      <c r="L15" s="191"/>
      <c r="M15" s="191"/>
      <c r="N15" s="191"/>
    </row>
    <row r="16" spans="1:14" x14ac:dyDescent="0.2">
      <c r="A16" s="193">
        <v>44451</v>
      </c>
      <c r="B16" s="192">
        <v>526</v>
      </c>
      <c r="C16" s="192">
        <v>592</v>
      </c>
      <c r="D16" s="192">
        <v>4</v>
      </c>
      <c r="E16" s="192">
        <v>111</v>
      </c>
      <c r="F16" s="192">
        <v>3</v>
      </c>
      <c r="G16" s="192">
        <v>0</v>
      </c>
      <c r="H16" s="192">
        <v>0</v>
      </c>
      <c r="I16" s="192">
        <v>2</v>
      </c>
      <c r="J16" s="70">
        <f t="shared" si="1"/>
        <v>1238</v>
      </c>
      <c r="K16" s="191"/>
      <c r="L16" s="191"/>
      <c r="M16" s="191"/>
      <c r="N16" s="191"/>
    </row>
    <row r="17" spans="1:14" x14ac:dyDescent="0.2">
      <c r="A17" s="193">
        <v>44452</v>
      </c>
      <c r="B17" s="192">
        <v>197</v>
      </c>
      <c r="C17" s="192">
        <v>620</v>
      </c>
      <c r="D17" s="192">
        <v>1</v>
      </c>
      <c r="E17" s="192">
        <v>16</v>
      </c>
      <c r="F17" s="192">
        <v>6</v>
      </c>
      <c r="G17" s="192">
        <v>0</v>
      </c>
      <c r="H17" s="192">
        <v>0</v>
      </c>
      <c r="I17" s="192">
        <v>0</v>
      </c>
      <c r="J17" s="70">
        <f t="shared" si="1"/>
        <v>840</v>
      </c>
      <c r="K17" s="191"/>
      <c r="L17" s="191"/>
      <c r="M17" s="191"/>
      <c r="N17" s="191"/>
    </row>
    <row r="18" spans="1:14" x14ac:dyDescent="0.2">
      <c r="A18" s="193">
        <v>44453</v>
      </c>
      <c r="B18" s="192">
        <v>0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70">
        <f t="shared" si="1"/>
        <v>0</v>
      </c>
      <c r="K18" s="191"/>
      <c r="L18" s="191"/>
      <c r="M18" s="191"/>
      <c r="N18" s="191"/>
    </row>
    <row r="19" spans="1:14" x14ac:dyDescent="0.2">
      <c r="A19" s="193">
        <v>44454</v>
      </c>
      <c r="B19" s="192">
        <v>342</v>
      </c>
      <c r="C19" s="192">
        <v>880</v>
      </c>
      <c r="D19" s="192">
        <v>0</v>
      </c>
      <c r="E19" s="192">
        <v>23</v>
      </c>
      <c r="F19" s="192">
        <v>2</v>
      </c>
      <c r="G19" s="192">
        <v>0</v>
      </c>
      <c r="H19" s="192">
        <v>0</v>
      </c>
      <c r="I19" s="192">
        <v>6</v>
      </c>
      <c r="J19" s="70">
        <f t="shared" si="1"/>
        <v>1253</v>
      </c>
      <c r="K19" s="191"/>
      <c r="L19" s="191"/>
      <c r="M19" s="191"/>
      <c r="N19" s="191"/>
    </row>
    <row r="20" spans="1:14" x14ac:dyDescent="0.2">
      <c r="A20" s="193">
        <v>44455</v>
      </c>
      <c r="B20" s="192">
        <v>7335</v>
      </c>
      <c r="C20" s="192">
        <v>11615</v>
      </c>
      <c r="D20" s="192">
        <v>14</v>
      </c>
      <c r="E20" s="192">
        <v>1262</v>
      </c>
      <c r="F20" s="192">
        <v>34</v>
      </c>
      <c r="G20" s="192">
        <v>0</v>
      </c>
      <c r="H20" s="192">
        <v>0</v>
      </c>
      <c r="I20" s="192">
        <v>16</v>
      </c>
      <c r="J20" s="70">
        <f t="shared" si="1"/>
        <v>20276</v>
      </c>
      <c r="K20" s="191"/>
      <c r="L20" s="191"/>
      <c r="M20" s="191"/>
      <c r="N20" s="191"/>
    </row>
    <row r="21" spans="1:14" x14ac:dyDescent="0.2">
      <c r="A21" s="193">
        <v>44456</v>
      </c>
      <c r="B21" s="192">
        <v>9413</v>
      </c>
      <c r="C21" s="192">
        <v>7711</v>
      </c>
      <c r="D21" s="192">
        <v>0</v>
      </c>
      <c r="E21" s="192">
        <v>1040</v>
      </c>
      <c r="F21" s="192">
        <v>11</v>
      </c>
      <c r="G21" s="192">
        <v>0</v>
      </c>
      <c r="H21" s="192">
        <v>0</v>
      </c>
      <c r="I21" s="192">
        <v>6</v>
      </c>
      <c r="J21" s="70">
        <f t="shared" si="1"/>
        <v>18181</v>
      </c>
      <c r="K21" s="191"/>
      <c r="L21" s="191"/>
      <c r="M21" s="191"/>
      <c r="N21" s="191"/>
    </row>
    <row r="22" spans="1:14" x14ac:dyDescent="0.2">
      <c r="A22" s="193">
        <v>44457</v>
      </c>
      <c r="B22" s="192">
        <v>8557</v>
      </c>
      <c r="C22" s="192">
        <v>9826</v>
      </c>
      <c r="D22" s="192">
        <v>5</v>
      </c>
      <c r="E22" s="192">
        <v>1414</v>
      </c>
      <c r="F22" s="192">
        <v>33</v>
      </c>
      <c r="G22" s="192">
        <v>0</v>
      </c>
      <c r="H22" s="192">
        <v>0</v>
      </c>
      <c r="I22" s="192">
        <v>41</v>
      </c>
      <c r="J22" s="70">
        <f t="shared" si="1"/>
        <v>19876</v>
      </c>
      <c r="K22" s="191"/>
      <c r="L22" s="191"/>
      <c r="M22" s="191"/>
      <c r="N22" s="191"/>
    </row>
    <row r="23" spans="1:14" x14ac:dyDescent="0.2">
      <c r="A23" s="193">
        <v>44458</v>
      </c>
      <c r="B23" s="192">
        <v>3140</v>
      </c>
      <c r="C23" s="192">
        <v>2899</v>
      </c>
      <c r="D23" s="192">
        <v>0</v>
      </c>
      <c r="E23" s="192">
        <v>623</v>
      </c>
      <c r="F23" s="192">
        <v>10</v>
      </c>
      <c r="G23" s="192">
        <v>0</v>
      </c>
      <c r="H23" s="192">
        <v>0</v>
      </c>
      <c r="I23" s="192">
        <v>12</v>
      </c>
      <c r="J23" s="70">
        <f t="shared" si="1"/>
        <v>6684</v>
      </c>
      <c r="K23" s="191"/>
      <c r="L23" s="191"/>
      <c r="M23" s="191"/>
      <c r="N23" s="191"/>
    </row>
    <row r="24" spans="1:14" x14ac:dyDescent="0.2">
      <c r="A24" s="193">
        <v>44459</v>
      </c>
      <c r="B24" s="192">
        <v>5292</v>
      </c>
      <c r="C24" s="192">
        <v>3509</v>
      </c>
      <c r="D24" s="192">
        <v>0</v>
      </c>
      <c r="E24" s="192">
        <v>991</v>
      </c>
      <c r="F24" s="192">
        <v>5</v>
      </c>
      <c r="G24" s="192">
        <v>0</v>
      </c>
      <c r="H24" s="192">
        <v>0</v>
      </c>
      <c r="I24" s="192">
        <v>7</v>
      </c>
      <c r="J24" s="70">
        <f t="shared" si="1"/>
        <v>9804</v>
      </c>
      <c r="K24" s="191"/>
      <c r="L24" s="191"/>
      <c r="M24" s="191"/>
      <c r="N24" s="191"/>
    </row>
    <row r="25" spans="1:14" x14ac:dyDescent="0.2">
      <c r="A25" s="193">
        <v>44460</v>
      </c>
      <c r="B25" s="192">
        <v>10890</v>
      </c>
      <c r="C25" s="192">
        <v>9779</v>
      </c>
      <c r="D25" s="192">
        <v>5</v>
      </c>
      <c r="E25" s="192">
        <v>1632</v>
      </c>
      <c r="F25" s="192">
        <v>21</v>
      </c>
      <c r="G25" s="192">
        <v>0</v>
      </c>
      <c r="H25" s="192">
        <v>0</v>
      </c>
      <c r="I25" s="192">
        <v>29</v>
      </c>
      <c r="J25" s="70">
        <f t="shared" si="1"/>
        <v>22356</v>
      </c>
      <c r="K25" s="191"/>
      <c r="L25" s="191"/>
      <c r="M25" s="191"/>
      <c r="N25" s="191"/>
    </row>
    <row r="26" spans="1:14" x14ac:dyDescent="0.2">
      <c r="A26" s="193">
        <v>44461</v>
      </c>
      <c r="B26" s="192">
        <v>7759</v>
      </c>
      <c r="C26" s="192">
        <v>7440</v>
      </c>
      <c r="D26" s="192">
        <v>33</v>
      </c>
      <c r="E26" s="192">
        <v>981</v>
      </c>
      <c r="F26" s="192">
        <v>12</v>
      </c>
      <c r="G26" s="192">
        <v>0</v>
      </c>
      <c r="H26" s="192">
        <v>0</v>
      </c>
      <c r="I26" s="192">
        <v>12</v>
      </c>
      <c r="J26" s="70">
        <f t="shared" si="1"/>
        <v>16237</v>
      </c>
      <c r="K26" s="191"/>
      <c r="L26" s="191"/>
      <c r="M26" s="191"/>
      <c r="N26" s="191"/>
    </row>
    <row r="27" spans="1:14" x14ac:dyDescent="0.2">
      <c r="A27" s="193">
        <v>44462</v>
      </c>
      <c r="B27" s="192">
        <v>8348</v>
      </c>
      <c r="C27" s="192">
        <v>4606</v>
      </c>
      <c r="D27" s="192">
        <v>1</v>
      </c>
      <c r="E27" s="192">
        <v>973</v>
      </c>
      <c r="F27" s="192">
        <v>9</v>
      </c>
      <c r="G27" s="192">
        <v>0</v>
      </c>
      <c r="H27" s="192">
        <v>0</v>
      </c>
      <c r="I27" s="192">
        <v>0</v>
      </c>
      <c r="J27" s="70">
        <f t="shared" si="1"/>
        <v>13937</v>
      </c>
      <c r="K27" s="191"/>
      <c r="L27" s="191"/>
      <c r="M27" s="191"/>
      <c r="N27" s="191"/>
    </row>
    <row r="28" spans="1:14" x14ac:dyDescent="0.2">
      <c r="A28" s="193">
        <v>44463</v>
      </c>
      <c r="B28" s="192">
        <v>64</v>
      </c>
      <c r="C28" s="192">
        <v>57</v>
      </c>
      <c r="D28" s="192">
        <v>0</v>
      </c>
      <c r="E28" s="192">
        <v>17</v>
      </c>
      <c r="F28" s="192">
        <v>0</v>
      </c>
      <c r="G28" s="192">
        <v>0</v>
      </c>
      <c r="H28" s="192">
        <v>0</v>
      </c>
      <c r="I28" s="192">
        <v>0</v>
      </c>
      <c r="J28" s="70">
        <f t="shared" si="1"/>
        <v>138</v>
      </c>
      <c r="K28" s="191"/>
      <c r="L28" s="191"/>
      <c r="M28" s="191"/>
      <c r="N28" s="191"/>
    </row>
    <row r="29" spans="1:14" x14ac:dyDescent="0.2">
      <c r="A29" s="193">
        <v>44464</v>
      </c>
      <c r="B29" s="192">
        <v>15501</v>
      </c>
      <c r="C29" s="192">
        <v>15244</v>
      </c>
      <c r="D29" s="192">
        <v>9</v>
      </c>
      <c r="E29" s="192">
        <v>2046</v>
      </c>
      <c r="F29" s="192">
        <v>95</v>
      </c>
      <c r="G29" s="192">
        <v>1</v>
      </c>
      <c r="H29" s="192">
        <v>0</v>
      </c>
      <c r="I29" s="192">
        <v>26</v>
      </c>
      <c r="J29" s="70">
        <f t="shared" si="1"/>
        <v>32922</v>
      </c>
      <c r="K29" s="191"/>
      <c r="L29" s="191"/>
      <c r="M29" s="191"/>
      <c r="N29" s="191"/>
    </row>
    <row r="30" spans="1:14" x14ac:dyDescent="0.2">
      <c r="A30" s="193">
        <v>44465</v>
      </c>
      <c r="B30" s="192">
        <v>3010</v>
      </c>
      <c r="C30" s="192">
        <v>3063</v>
      </c>
      <c r="D30" s="192">
        <v>0</v>
      </c>
      <c r="E30" s="192">
        <v>294</v>
      </c>
      <c r="F30" s="192">
        <v>3</v>
      </c>
      <c r="G30" s="192">
        <v>0</v>
      </c>
      <c r="H30" s="192">
        <v>0</v>
      </c>
      <c r="I30" s="192">
        <v>0</v>
      </c>
      <c r="J30" s="70">
        <f t="shared" si="1"/>
        <v>6370</v>
      </c>
      <c r="K30" s="191"/>
      <c r="L30" s="191"/>
      <c r="M30" s="191"/>
      <c r="N30" s="191"/>
    </row>
    <row r="31" spans="1:14" x14ac:dyDescent="0.2">
      <c r="A31" s="193">
        <v>44466</v>
      </c>
      <c r="B31" s="192">
        <v>5555</v>
      </c>
      <c r="C31" s="192">
        <v>4884</v>
      </c>
      <c r="D31" s="192">
        <v>2</v>
      </c>
      <c r="E31" s="192">
        <v>610</v>
      </c>
      <c r="F31" s="192">
        <v>33</v>
      </c>
      <c r="G31" s="192">
        <v>0</v>
      </c>
      <c r="H31" s="192">
        <v>0</v>
      </c>
      <c r="I31" s="192">
        <v>7</v>
      </c>
      <c r="J31" s="70">
        <f t="shared" si="1"/>
        <v>11091</v>
      </c>
      <c r="K31" s="191"/>
      <c r="L31" s="191"/>
      <c r="M31" s="191"/>
      <c r="N31" s="191"/>
    </row>
    <row r="32" spans="1:14" x14ac:dyDescent="0.2">
      <c r="A32" s="193">
        <v>44467</v>
      </c>
      <c r="B32" s="192">
        <v>4768</v>
      </c>
      <c r="C32" s="192">
        <v>6758</v>
      </c>
      <c r="D32" s="192">
        <v>12</v>
      </c>
      <c r="E32" s="192">
        <v>280</v>
      </c>
      <c r="F32" s="192">
        <v>17</v>
      </c>
      <c r="G32" s="192">
        <v>0</v>
      </c>
      <c r="H32" s="192">
        <v>0</v>
      </c>
      <c r="I32" s="192">
        <v>2</v>
      </c>
      <c r="J32" s="70">
        <f t="shared" si="1"/>
        <v>11837</v>
      </c>
      <c r="K32" s="191"/>
      <c r="L32" s="191"/>
      <c r="M32" s="191"/>
      <c r="N32" s="191"/>
    </row>
    <row r="33" spans="1:14" x14ac:dyDescent="0.2">
      <c r="A33" s="193">
        <v>44468</v>
      </c>
      <c r="B33" s="192">
        <v>5951</v>
      </c>
      <c r="C33" s="192">
        <v>5906</v>
      </c>
      <c r="D33" s="192">
        <v>4</v>
      </c>
      <c r="E33" s="192">
        <v>476</v>
      </c>
      <c r="F33" s="192">
        <v>9</v>
      </c>
      <c r="G33" s="192">
        <v>0</v>
      </c>
      <c r="H33" s="192">
        <v>0</v>
      </c>
      <c r="I33" s="192">
        <v>18</v>
      </c>
      <c r="J33" s="70">
        <f t="shared" si="1"/>
        <v>12364</v>
      </c>
      <c r="K33" s="191"/>
      <c r="L33" s="191"/>
      <c r="M33" s="191"/>
      <c r="N33" s="191"/>
    </row>
    <row r="34" spans="1:14" x14ac:dyDescent="0.2">
      <c r="A34" s="193">
        <v>44469</v>
      </c>
      <c r="B34" s="192">
        <v>1890</v>
      </c>
      <c r="C34" s="192">
        <v>2563</v>
      </c>
      <c r="D34" s="192">
        <v>1</v>
      </c>
      <c r="E34" s="192">
        <v>163</v>
      </c>
      <c r="F34" s="192">
        <v>4</v>
      </c>
      <c r="G34" s="192">
        <v>0</v>
      </c>
      <c r="H34" s="192">
        <v>0</v>
      </c>
      <c r="I34" s="192">
        <v>0</v>
      </c>
      <c r="J34" s="70">
        <f t="shared" si="1"/>
        <v>4621</v>
      </c>
      <c r="K34" s="191"/>
      <c r="L34" s="191"/>
      <c r="M34" s="191"/>
      <c r="N34" s="191"/>
    </row>
    <row r="35" spans="1:14" x14ac:dyDescent="0.2">
      <c r="H35" s="192"/>
      <c r="I35" s="192"/>
    </row>
    <row r="36" spans="1:14" x14ac:dyDescent="0.2">
      <c r="A36" s="192" t="s">
        <v>132</v>
      </c>
      <c r="B36" s="192" t="s">
        <v>204</v>
      </c>
      <c r="H36" s="192"/>
      <c r="I36" s="192"/>
      <c r="K36" s="191"/>
      <c r="L36" s="191"/>
      <c r="M36" s="191"/>
      <c r="N36" s="191"/>
    </row>
    <row r="37" spans="1:14" x14ac:dyDescent="0.2">
      <c r="B37" s="70" t="s">
        <v>133</v>
      </c>
      <c r="H37" s="192"/>
      <c r="I37" s="192"/>
      <c r="K37" s="191"/>
      <c r="L37" s="191"/>
      <c r="M37" s="191"/>
      <c r="N37" s="191"/>
    </row>
  </sheetData>
  <mergeCells count="1">
    <mergeCell ref="A1:G1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38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J43" sqref="J43"/>
    </sheetView>
  </sheetViews>
  <sheetFormatPr defaultColWidth="9.140625" defaultRowHeight="11.25" x14ac:dyDescent="0.2"/>
  <cols>
    <col min="1" max="16384" width="9.140625" style="70"/>
  </cols>
  <sheetData>
    <row r="1" spans="1:8" ht="24.75" customHeight="1" x14ac:dyDescent="0.2">
      <c r="A1" s="285" t="s">
        <v>254</v>
      </c>
      <c r="B1" s="285"/>
      <c r="C1" s="285"/>
      <c r="D1" s="285"/>
      <c r="E1" s="285"/>
      <c r="F1" s="285"/>
      <c r="G1" s="285"/>
    </row>
    <row r="3" spans="1:8" x14ac:dyDescent="0.2">
      <c r="B3" s="70">
        <f t="shared" ref="B3:H3" si="0">SUBTOTAL(9,B5:B35)</f>
        <v>121484</v>
      </c>
      <c r="C3" s="70">
        <f t="shared" si="0"/>
        <v>80991</v>
      </c>
      <c r="D3" s="70">
        <f t="shared" si="0"/>
        <v>304</v>
      </c>
      <c r="E3" s="70">
        <f t="shared" si="0"/>
        <v>12105</v>
      </c>
      <c r="F3" s="70">
        <f t="shared" si="0"/>
        <v>541</v>
      </c>
      <c r="G3" s="70">
        <f t="shared" si="0"/>
        <v>0</v>
      </c>
      <c r="H3" s="70">
        <f t="shared" si="0"/>
        <v>215425</v>
      </c>
    </row>
    <row r="4" spans="1:8" x14ac:dyDescent="0.2">
      <c r="A4" s="194" t="s">
        <v>131</v>
      </c>
      <c r="B4" s="194" t="s">
        <v>76</v>
      </c>
      <c r="C4" s="194" t="s">
        <v>5</v>
      </c>
      <c r="D4" s="194" t="s">
        <v>77</v>
      </c>
      <c r="E4" s="194" t="s">
        <v>75</v>
      </c>
      <c r="F4" s="194" t="s">
        <v>74</v>
      </c>
      <c r="G4" s="194" t="s">
        <v>51</v>
      </c>
      <c r="H4" s="194" t="s">
        <v>2</v>
      </c>
    </row>
    <row r="5" spans="1:8" x14ac:dyDescent="0.2">
      <c r="A5" s="193">
        <v>44470</v>
      </c>
      <c r="B5" s="70">
        <v>8766</v>
      </c>
      <c r="C5" s="70">
        <v>5273</v>
      </c>
      <c r="D5" s="70">
        <v>0</v>
      </c>
      <c r="E5" s="70">
        <v>671</v>
      </c>
      <c r="F5" s="70">
        <v>71</v>
      </c>
      <c r="G5" s="70">
        <v>0</v>
      </c>
      <c r="H5" s="70">
        <f t="shared" ref="H5:H13" si="1">SUM(B5:G5)</f>
        <v>14781</v>
      </c>
    </row>
    <row r="6" spans="1:8" x14ac:dyDescent="0.2">
      <c r="A6" s="193">
        <v>44471</v>
      </c>
      <c r="B6" s="70">
        <v>3892</v>
      </c>
      <c r="C6" s="70">
        <v>3339</v>
      </c>
      <c r="D6" s="70">
        <v>3</v>
      </c>
      <c r="E6" s="70">
        <v>385</v>
      </c>
      <c r="F6" s="70">
        <v>5</v>
      </c>
      <c r="G6" s="70">
        <v>0</v>
      </c>
      <c r="H6" s="70">
        <f t="shared" si="1"/>
        <v>7624</v>
      </c>
    </row>
    <row r="7" spans="1:8" x14ac:dyDescent="0.2">
      <c r="A7" s="193">
        <v>44472</v>
      </c>
      <c r="B7" s="70">
        <v>4024</v>
      </c>
      <c r="C7" s="70">
        <v>3449</v>
      </c>
      <c r="D7" s="70">
        <v>0</v>
      </c>
      <c r="E7" s="70">
        <v>477</v>
      </c>
      <c r="F7" s="70">
        <v>6</v>
      </c>
      <c r="G7" s="70">
        <v>0</v>
      </c>
      <c r="H7" s="70">
        <f t="shared" si="1"/>
        <v>7956</v>
      </c>
    </row>
    <row r="8" spans="1:8" x14ac:dyDescent="0.2">
      <c r="A8" s="193">
        <v>44473</v>
      </c>
      <c r="B8" s="70">
        <v>2842</v>
      </c>
      <c r="C8" s="70">
        <v>1690</v>
      </c>
      <c r="D8" s="70">
        <v>8</v>
      </c>
      <c r="E8" s="70">
        <v>237</v>
      </c>
      <c r="F8" s="70">
        <v>4</v>
      </c>
      <c r="G8" s="70">
        <v>0</v>
      </c>
      <c r="H8" s="70">
        <f t="shared" si="1"/>
        <v>4781</v>
      </c>
    </row>
    <row r="9" spans="1:8" x14ac:dyDescent="0.2">
      <c r="A9" s="193">
        <v>44474</v>
      </c>
      <c r="B9" s="70">
        <v>2846</v>
      </c>
      <c r="C9" s="70">
        <v>1460</v>
      </c>
      <c r="D9" s="70">
        <v>0</v>
      </c>
      <c r="E9" s="70">
        <v>384</v>
      </c>
      <c r="F9" s="70">
        <v>2</v>
      </c>
      <c r="G9" s="70">
        <v>0</v>
      </c>
      <c r="H9" s="70">
        <f t="shared" si="1"/>
        <v>4692</v>
      </c>
    </row>
    <row r="10" spans="1:8" x14ac:dyDescent="0.2">
      <c r="A10" s="193">
        <v>44475</v>
      </c>
      <c r="B10" s="70">
        <v>375</v>
      </c>
      <c r="C10" s="70">
        <v>265</v>
      </c>
      <c r="D10" s="70">
        <v>0</v>
      </c>
      <c r="E10" s="70">
        <v>24</v>
      </c>
      <c r="F10" s="70">
        <v>0</v>
      </c>
      <c r="G10" s="70">
        <v>0</v>
      </c>
      <c r="H10" s="70">
        <f t="shared" si="1"/>
        <v>664</v>
      </c>
    </row>
    <row r="11" spans="1:8" x14ac:dyDescent="0.2">
      <c r="A11" s="193">
        <v>44476</v>
      </c>
      <c r="B11" s="70">
        <v>6427</v>
      </c>
      <c r="C11" s="70">
        <v>6618</v>
      </c>
      <c r="D11" s="70">
        <v>25</v>
      </c>
      <c r="E11" s="70">
        <v>870</v>
      </c>
      <c r="F11" s="70">
        <v>15</v>
      </c>
      <c r="G11" s="70">
        <v>0</v>
      </c>
      <c r="H11" s="70">
        <f t="shared" si="1"/>
        <v>13955</v>
      </c>
    </row>
    <row r="12" spans="1:8" x14ac:dyDescent="0.2">
      <c r="A12" s="193">
        <v>44477</v>
      </c>
      <c r="B12" s="70">
        <v>6451</v>
      </c>
      <c r="C12" s="70">
        <v>7528</v>
      </c>
      <c r="D12" s="70">
        <v>0</v>
      </c>
      <c r="E12" s="70">
        <v>597</v>
      </c>
      <c r="F12" s="70">
        <v>40</v>
      </c>
      <c r="G12" s="70">
        <v>0</v>
      </c>
      <c r="H12" s="70">
        <f t="shared" si="1"/>
        <v>14616</v>
      </c>
    </row>
    <row r="13" spans="1:8" x14ac:dyDescent="0.2">
      <c r="A13" s="193">
        <v>44478</v>
      </c>
      <c r="B13" s="70">
        <v>3621</v>
      </c>
      <c r="C13" s="70">
        <v>3071</v>
      </c>
      <c r="D13" s="70">
        <v>3</v>
      </c>
      <c r="E13" s="70">
        <v>249</v>
      </c>
      <c r="F13" s="70">
        <v>41</v>
      </c>
      <c r="G13" s="70">
        <v>0</v>
      </c>
      <c r="H13" s="70">
        <f t="shared" si="1"/>
        <v>6985</v>
      </c>
    </row>
    <row r="14" spans="1:8" x14ac:dyDescent="0.2">
      <c r="A14" s="193">
        <v>44479</v>
      </c>
      <c r="B14" s="70">
        <v>3605</v>
      </c>
      <c r="C14" s="70">
        <v>1649</v>
      </c>
      <c r="D14" s="70">
        <v>15</v>
      </c>
      <c r="E14" s="70">
        <v>255</v>
      </c>
      <c r="F14" s="70">
        <v>14</v>
      </c>
      <c r="G14" s="70">
        <v>0</v>
      </c>
      <c r="H14" s="70">
        <f t="shared" ref="H14:H35" si="2">SUM(B14:G14)</f>
        <v>5538</v>
      </c>
    </row>
    <row r="15" spans="1:8" x14ac:dyDescent="0.2">
      <c r="A15" s="193">
        <v>44480</v>
      </c>
      <c r="B15" s="70">
        <v>2729</v>
      </c>
      <c r="C15" s="70">
        <v>1176</v>
      </c>
      <c r="D15" s="70">
        <v>0</v>
      </c>
      <c r="E15" s="70">
        <v>199</v>
      </c>
      <c r="F15" s="70">
        <v>20</v>
      </c>
      <c r="G15" s="70">
        <v>0</v>
      </c>
      <c r="H15" s="70">
        <f t="shared" si="2"/>
        <v>4124</v>
      </c>
    </row>
    <row r="16" spans="1:8" x14ac:dyDescent="0.2">
      <c r="A16" s="193">
        <v>44481</v>
      </c>
      <c r="B16" s="70">
        <v>2170</v>
      </c>
      <c r="C16" s="70">
        <v>800</v>
      </c>
      <c r="D16" s="70">
        <v>0</v>
      </c>
      <c r="E16" s="70">
        <v>245</v>
      </c>
      <c r="F16" s="70">
        <v>4</v>
      </c>
      <c r="G16" s="70">
        <v>0</v>
      </c>
      <c r="H16" s="70">
        <f t="shared" si="2"/>
        <v>3219</v>
      </c>
    </row>
    <row r="17" spans="1:8" x14ac:dyDescent="0.2">
      <c r="A17" s="193">
        <v>44482</v>
      </c>
      <c r="B17" s="70">
        <v>5271</v>
      </c>
      <c r="C17" s="70">
        <v>3763</v>
      </c>
      <c r="D17" s="70">
        <v>0</v>
      </c>
      <c r="E17" s="70">
        <v>486</v>
      </c>
      <c r="F17" s="70">
        <v>36</v>
      </c>
      <c r="G17" s="70">
        <v>0</v>
      </c>
      <c r="H17" s="70">
        <f t="shared" si="2"/>
        <v>9556</v>
      </c>
    </row>
    <row r="18" spans="1:8" x14ac:dyDescent="0.2">
      <c r="A18" s="193">
        <v>44483</v>
      </c>
      <c r="B18" s="70">
        <v>4092</v>
      </c>
      <c r="C18" s="70">
        <v>1575</v>
      </c>
      <c r="D18" s="70">
        <v>0</v>
      </c>
      <c r="E18" s="70">
        <v>302</v>
      </c>
      <c r="F18" s="70">
        <v>17</v>
      </c>
      <c r="G18" s="70">
        <v>0</v>
      </c>
      <c r="H18" s="70">
        <f t="shared" si="2"/>
        <v>5986</v>
      </c>
    </row>
    <row r="19" spans="1:8" x14ac:dyDescent="0.2">
      <c r="A19" s="193">
        <v>44484</v>
      </c>
      <c r="B19" s="70">
        <v>490</v>
      </c>
      <c r="C19" s="70">
        <v>134</v>
      </c>
      <c r="D19" s="70">
        <v>0</v>
      </c>
      <c r="E19" s="70">
        <v>62</v>
      </c>
      <c r="F19" s="70">
        <v>0</v>
      </c>
      <c r="G19" s="70">
        <v>0</v>
      </c>
      <c r="H19" s="70">
        <f t="shared" si="2"/>
        <v>686</v>
      </c>
    </row>
    <row r="20" spans="1:8" x14ac:dyDescent="0.2">
      <c r="A20" s="193">
        <v>44485</v>
      </c>
      <c r="B20" s="70">
        <v>2542</v>
      </c>
      <c r="C20" s="70">
        <v>824</v>
      </c>
      <c r="D20" s="70">
        <v>14</v>
      </c>
      <c r="E20" s="70">
        <v>240</v>
      </c>
      <c r="F20" s="70">
        <v>3</v>
      </c>
      <c r="G20" s="70">
        <v>0</v>
      </c>
      <c r="H20" s="70">
        <f t="shared" si="2"/>
        <v>3623</v>
      </c>
    </row>
    <row r="21" spans="1:8" x14ac:dyDescent="0.2">
      <c r="A21" s="193">
        <v>44486</v>
      </c>
      <c r="B21" s="70">
        <v>9825</v>
      </c>
      <c r="C21" s="70">
        <v>4748</v>
      </c>
      <c r="D21" s="70">
        <v>0</v>
      </c>
      <c r="E21" s="70">
        <v>841</v>
      </c>
      <c r="F21" s="70">
        <v>23</v>
      </c>
      <c r="G21" s="70">
        <v>0</v>
      </c>
      <c r="H21" s="70">
        <f t="shared" si="2"/>
        <v>15437</v>
      </c>
    </row>
    <row r="22" spans="1:8" x14ac:dyDescent="0.2">
      <c r="A22" s="193">
        <v>44487</v>
      </c>
      <c r="B22" s="70">
        <v>5125</v>
      </c>
      <c r="C22" s="70">
        <v>1616</v>
      </c>
      <c r="D22" s="70">
        <v>0</v>
      </c>
      <c r="E22" s="70">
        <v>381</v>
      </c>
      <c r="F22" s="70">
        <v>2</v>
      </c>
      <c r="G22" s="70">
        <v>0</v>
      </c>
      <c r="H22" s="70">
        <f t="shared" si="2"/>
        <v>7124</v>
      </c>
    </row>
    <row r="23" spans="1:8" x14ac:dyDescent="0.2">
      <c r="A23" s="193">
        <v>44488</v>
      </c>
      <c r="B23" s="70">
        <v>4762</v>
      </c>
      <c r="C23" s="70">
        <v>3288</v>
      </c>
      <c r="D23" s="70">
        <v>0</v>
      </c>
      <c r="E23" s="70">
        <v>505</v>
      </c>
      <c r="F23" s="70">
        <v>21</v>
      </c>
      <c r="G23" s="70">
        <v>0</v>
      </c>
      <c r="H23" s="70">
        <f t="shared" si="2"/>
        <v>8576</v>
      </c>
    </row>
    <row r="24" spans="1:8" x14ac:dyDescent="0.2">
      <c r="A24" s="193">
        <v>44489</v>
      </c>
      <c r="B24" s="70">
        <v>615</v>
      </c>
      <c r="C24" s="70">
        <v>240</v>
      </c>
      <c r="D24" s="70">
        <v>0</v>
      </c>
      <c r="E24" s="70">
        <v>44</v>
      </c>
      <c r="F24" s="70">
        <v>2</v>
      </c>
      <c r="G24" s="70">
        <v>0</v>
      </c>
      <c r="H24" s="70">
        <f t="shared" si="2"/>
        <v>901</v>
      </c>
    </row>
    <row r="25" spans="1:8" x14ac:dyDescent="0.2">
      <c r="A25" s="193">
        <v>44490</v>
      </c>
      <c r="B25" s="70">
        <v>3442</v>
      </c>
      <c r="C25" s="70">
        <v>1335</v>
      </c>
      <c r="D25" s="70">
        <v>0</v>
      </c>
      <c r="E25" s="70">
        <v>271</v>
      </c>
      <c r="F25" s="70">
        <v>4</v>
      </c>
      <c r="G25" s="70">
        <v>0</v>
      </c>
      <c r="H25" s="70">
        <f t="shared" si="2"/>
        <v>5052</v>
      </c>
    </row>
    <row r="26" spans="1:8" x14ac:dyDescent="0.2">
      <c r="A26" s="193">
        <v>44491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f t="shared" si="2"/>
        <v>0</v>
      </c>
    </row>
    <row r="27" spans="1:8" x14ac:dyDescent="0.2">
      <c r="A27" s="193">
        <v>44492</v>
      </c>
      <c r="B27" s="70">
        <v>11765</v>
      </c>
      <c r="C27" s="70">
        <v>6231</v>
      </c>
      <c r="D27" s="70">
        <v>221</v>
      </c>
      <c r="E27" s="70">
        <v>1311</v>
      </c>
      <c r="F27" s="70">
        <v>21</v>
      </c>
      <c r="G27" s="70">
        <v>0</v>
      </c>
      <c r="H27" s="70">
        <f t="shared" si="2"/>
        <v>19549</v>
      </c>
    </row>
    <row r="28" spans="1:8" x14ac:dyDescent="0.2">
      <c r="A28" s="193">
        <v>44493</v>
      </c>
      <c r="B28" s="70">
        <v>3480</v>
      </c>
      <c r="C28" s="70">
        <v>4808</v>
      </c>
      <c r="D28" s="70">
        <v>0</v>
      </c>
      <c r="E28" s="70">
        <v>439</v>
      </c>
      <c r="F28" s="70">
        <v>6</v>
      </c>
      <c r="G28" s="70">
        <v>0</v>
      </c>
      <c r="H28" s="70">
        <f t="shared" si="2"/>
        <v>8733</v>
      </c>
    </row>
    <row r="29" spans="1:8" x14ac:dyDescent="0.2">
      <c r="A29" s="193">
        <v>44494</v>
      </c>
      <c r="B29" s="70">
        <v>1141</v>
      </c>
      <c r="C29" s="70">
        <v>826</v>
      </c>
      <c r="D29" s="70">
        <v>0</v>
      </c>
      <c r="E29" s="70">
        <v>174</v>
      </c>
      <c r="F29" s="70">
        <v>0</v>
      </c>
      <c r="G29" s="70">
        <v>0</v>
      </c>
      <c r="H29" s="70">
        <f t="shared" si="2"/>
        <v>2141</v>
      </c>
    </row>
    <row r="30" spans="1:8" x14ac:dyDescent="0.2">
      <c r="A30" s="193">
        <v>44495</v>
      </c>
      <c r="B30" s="70">
        <v>5546</v>
      </c>
      <c r="C30" s="70">
        <v>3554</v>
      </c>
      <c r="D30" s="70">
        <v>2</v>
      </c>
      <c r="E30" s="70">
        <v>607</v>
      </c>
      <c r="F30" s="70">
        <v>38</v>
      </c>
      <c r="G30" s="70">
        <v>0</v>
      </c>
      <c r="H30" s="70">
        <f t="shared" si="2"/>
        <v>9747</v>
      </c>
    </row>
    <row r="31" spans="1:8" x14ac:dyDescent="0.2">
      <c r="A31" s="193">
        <v>44496</v>
      </c>
      <c r="B31" s="70">
        <v>3335</v>
      </c>
      <c r="C31" s="70">
        <v>1826</v>
      </c>
      <c r="D31" s="70">
        <v>3</v>
      </c>
      <c r="E31" s="70">
        <v>366</v>
      </c>
      <c r="F31" s="70">
        <v>48</v>
      </c>
      <c r="G31" s="70">
        <v>0</v>
      </c>
      <c r="H31" s="70">
        <f t="shared" si="2"/>
        <v>5578</v>
      </c>
    </row>
    <row r="32" spans="1:8" x14ac:dyDescent="0.2">
      <c r="A32" s="193">
        <v>44497</v>
      </c>
      <c r="B32" s="70">
        <v>3916</v>
      </c>
      <c r="C32" s="70">
        <v>2004</v>
      </c>
      <c r="D32" s="70">
        <v>0</v>
      </c>
      <c r="E32" s="70">
        <v>543</v>
      </c>
      <c r="F32" s="70">
        <v>18</v>
      </c>
      <c r="G32" s="70">
        <v>0</v>
      </c>
      <c r="H32" s="70">
        <f t="shared" si="2"/>
        <v>6481</v>
      </c>
    </row>
    <row r="33" spans="1:8" x14ac:dyDescent="0.2">
      <c r="A33" s="193">
        <v>44498</v>
      </c>
      <c r="B33" s="70">
        <v>623</v>
      </c>
      <c r="C33" s="70">
        <v>348</v>
      </c>
      <c r="D33" s="70">
        <v>10</v>
      </c>
      <c r="E33" s="70">
        <v>68</v>
      </c>
      <c r="F33" s="70">
        <v>0</v>
      </c>
      <c r="G33" s="70">
        <v>0</v>
      </c>
      <c r="H33" s="70">
        <f t="shared" si="2"/>
        <v>1049</v>
      </c>
    </row>
    <row r="34" spans="1:8" x14ac:dyDescent="0.2">
      <c r="A34" s="193">
        <v>44499</v>
      </c>
      <c r="B34" s="70">
        <v>5362</v>
      </c>
      <c r="C34" s="70">
        <v>5587</v>
      </c>
      <c r="D34" s="70">
        <v>0</v>
      </c>
      <c r="E34" s="70">
        <v>576</v>
      </c>
      <c r="F34" s="70">
        <v>51</v>
      </c>
      <c r="G34" s="70">
        <v>0</v>
      </c>
      <c r="H34" s="70">
        <f t="shared" si="2"/>
        <v>11576</v>
      </c>
    </row>
    <row r="35" spans="1:8" x14ac:dyDescent="0.2">
      <c r="A35" s="193">
        <v>44500</v>
      </c>
      <c r="B35" s="70">
        <v>2404</v>
      </c>
      <c r="C35" s="70">
        <v>1966</v>
      </c>
      <c r="D35" s="70">
        <v>0</v>
      </c>
      <c r="E35" s="70">
        <v>296</v>
      </c>
      <c r="F35" s="70">
        <v>29</v>
      </c>
      <c r="G35" s="70">
        <v>0</v>
      </c>
      <c r="H35" s="70">
        <f t="shared" si="2"/>
        <v>4695</v>
      </c>
    </row>
    <row r="37" spans="1:8" x14ac:dyDescent="0.2">
      <c r="A37" s="70" t="s">
        <v>132</v>
      </c>
      <c r="B37" s="70" t="s">
        <v>255</v>
      </c>
    </row>
    <row r="38" spans="1:8" x14ac:dyDescent="0.2">
      <c r="B38" s="70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J11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3" sqref="B93"/>
    </sheetView>
  </sheetViews>
  <sheetFormatPr defaultColWidth="9.140625" defaultRowHeight="11.25" x14ac:dyDescent="0.2"/>
  <cols>
    <col min="1" max="1" width="14.42578125" style="3" customWidth="1"/>
    <col min="2" max="2" width="34.42578125" style="3" bestFit="1" customWidth="1"/>
    <col min="3" max="3" width="9.7109375" style="3" bestFit="1" customWidth="1"/>
    <col min="4" max="12" width="9.7109375" style="3" customWidth="1"/>
    <col min="13" max="13" width="9.7109375" style="68" bestFit="1" customWidth="1"/>
    <col min="14" max="14" width="9.5703125" style="3" bestFit="1" customWidth="1"/>
    <col min="15" max="23" width="9.5703125" style="3" customWidth="1"/>
    <col min="24" max="24" width="9.5703125" style="68" bestFit="1" customWidth="1"/>
    <col min="25" max="25" width="9.85546875" style="3" bestFit="1" customWidth="1"/>
    <col min="26" max="34" width="9.85546875" style="3" customWidth="1"/>
    <col min="35" max="35" width="9.85546875" style="68" bestFit="1" customWidth="1"/>
    <col min="36" max="36" width="7.85546875" style="68" customWidth="1"/>
    <col min="37" max="16384" width="9.140625" style="3"/>
  </cols>
  <sheetData>
    <row r="1" spans="1:36" ht="12.75" x14ac:dyDescent="0.2">
      <c r="A1" s="42" t="s">
        <v>249</v>
      </c>
      <c r="B1" s="42"/>
    </row>
    <row r="2" spans="1:36" ht="12" thickBot="1" x14ac:dyDescent="0.25">
      <c r="A2" s="148">
        <v>44509</v>
      </c>
    </row>
    <row r="3" spans="1:36" ht="11.25" customHeight="1" thickBot="1" x14ac:dyDescent="0.25">
      <c r="A3" s="268" t="s">
        <v>0</v>
      </c>
      <c r="B3" s="268" t="s">
        <v>1</v>
      </c>
      <c r="C3" s="270" t="s">
        <v>67</v>
      </c>
      <c r="D3" s="270"/>
      <c r="E3" s="270"/>
      <c r="F3" s="270"/>
      <c r="G3" s="270"/>
      <c r="H3" s="270"/>
      <c r="I3" s="270"/>
      <c r="J3" s="270"/>
      <c r="K3" s="270"/>
      <c r="L3" s="270"/>
      <c r="M3" s="264" t="s">
        <v>105</v>
      </c>
      <c r="N3" s="271" t="s">
        <v>68</v>
      </c>
      <c r="O3" s="271"/>
      <c r="P3" s="271"/>
      <c r="Q3" s="271"/>
      <c r="R3" s="271"/>
      <c r="S3" s="271"/>
      <c r="T3" s="271"/>
      <c r="U3" s="271"/>
      <c r="V3" s="271"/>
      <c r="W3" s="272"/>
      <c r="X3" s="264" t="s">
        <v>106</v>
      </c>
      <c r="Y3" s="273" t="s">
        <v>69</v>
      </c>
      <c r="Z3" s="271"/>
      <c r="AA3" s="271"/>
      <c r="AB3" s="271"/>
      <c r="AC3" s="271"/>
      <c r="AD3" s="271"/>
      <c r="AE3" s="271"/>
      <c r="AF3" s="271"/>
      <c r="AG3" s="271"/>
      <c r="AH3" s="271"/>
      <c r="AI3" s="266" t="s">
        <v>107</v>
      </c>
      <c r="AJ3" s="264" t="s">
        <v>70</v>
      </c>
    </row>
    <row r="4" spans="1:36" ht="11.25" customHeight="1" thickBot="1" x14ac:dyDescent="0.25">
      <c r="A4" s="269"/>
      <c r="B4" s="269"/>
      <c r="C4" s="134" t="s">
        <v>71</v>
      </c>
      <c r="D4" s="134" t="s">
        <v>182</v>
      </c>
      <c r="E4" s="134" t="s">
        <v>190</v>
      </c>
      <c r="F4" s="134" t="s">
        <v>207</v>
      </c>
      <c r="G4" s="134" t="s">
        <v>227</v>
      </c>
      <c r="H4" s="134" t="s">
        <v>228</v>
      </c>
      <c r="I4" s="134" t="s">
        <v>230</v>
      </c>
      <c r="J4" s="134" t="s">
        <v>239</v>
      </c>
      <c r="K4" s="134" t="s">
        <v>244</v>
      </c>
      <c r="L4" s="134" t="s">
        <v>250</v>
      </c>
      <c r="M4" s="265"/>
      <c r="N4" s="134" t="s">
        <v>71</v>
      </c>
      <c r="O4" s="134" t="s">
        <v>182</v>
      </c>
      <c r="P4" s="134" t="s">
        <v>190</v>
      </c>
      <c r="Q4" s="134" t="s">
        <v>207</v>
      </c>
      <c r="R4" s="134" t="s">
        <v>227</v>
      </c>
      <c r="S4" s="134" t="s">
        <v>228</v>
      </c>
      <c r="T4" s="134" t="s">
        <v>230</v>
      </c>
      <c r="U4" s="134" t="s">
        <v>239</v>
      </c>
      <c r="V4" s="134" t="s">
        <v>244</v>
      </c>
      <c r="W4" s="134" t="s">
        <v>250</v>
      </c>
      <c r="X4" s="265"/>
      <c r="Y4" s="134" t="s">
        <v>71</v>
      </c>
      <c r="Z4" s="134" t="s">
        <v>182</v>
      </c>
      <c r="AA4" s="134" t="s">
        <v>190</v>
      </c>
      <c r="AB4" s="134" t="s">
        <v>207</v>
      </c>
      <c r="AC4" s="134" t="s">
        <v>227</v>
      </c>
      <c r="AD4" s="134" t="s">
        <v>228</v>
      </c>
      <c r="AE4" s="134" t="s">
        <v>230</v>
      </c>
      <c r="AF4" s="134" t="s">
        <v>239</v>
      </c>
      <c r="AG4" s="134" t="s">
        <v>244</v>
      </c>
      <c r="AH4" s="134" t="s">
        <v>250</v>
      </c>
      <c r="AI4" s="267"/>
      <c r="AJ4" s="265"/>
    </row>
    <row r="5" spans="1:36" ht="12" customHeight="1" x14ac:dyDescent="0.2">
      <c r="A5" s="197" t="s">
        <v>74</v>
      </c>
      <c r="B5" s="128" t="s">
        <v>226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164"/>
      <c r="N5" s="71"/>
      <c r="O5" s="71"/>
      <c r="P5" s="71"/>
      <c r="Q5" s="71"/>
      <c r="R5" s="71">
        <v>1.5</v>
      </c>
      <c r="S5" s="71"/>
      <c r="T5" s="71"/>
      <c r="U5" s="71"/>
      <c r="V5" s="71"/>
      <c r="W5" s="71"/>
      <c r="X5" s="164">
        <v>1.5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4"/>
      <c r="AJ5" s="164">
        <v>1.5</v>
      </c>
    </row>
    <row r="6" spans="1:36" ht="12" customHeight="1" x14ac:dyDescent="0.2">
      <c r="A6" s="3" t="s">
        <v>74</v>
      </c>
      <c r="B6" s="67" t="s">
        <v>231</v>
      </c>
      <c r="M6" s="185"/>
      <c r="T6" s="3">
        <v>712</v>
      </c>
      <c r="X6" s="185">
        <v>712</v>
      </c>
      <c r="AI6" s="185"/>
      <c r="AJ6" s="185">
        <v>712</v>
      </c>
    </row>
    <row r="7" spans="1:36" ht="12" customHeight="1" x14ac:dyDescent="0.2">
      <c r="A7" s="153" t="s">
        <v>74</v>
      </c>
      <c r="B7" s="67" t="s">
        <v>158</v>
      </c>
      <c r="C7" s="71">
        <v>94</v>
      </c>
      <c r="D7" s="71">
        <v>125</v>
      </c>
      <c r="E7" s="71">
        <v>243</v>
      </c>
      <c r="F7" s="71">
        <v>15094</v>
      </c>
      <c r="G7" s="71">
        <v>1087</v>
      </c>
      <c r="H7" s="71">
        <v>6</v>
      </c>
      <c r="I7" s="71">
        <v>5729</v>
      </c>
      <c r="J7" s="71">
        <v>2939</v>
      </c>
      <c r="K7" s="71">
        <v>29</v>
      </c>
      <c r="L7" s="71">
        <v>19</v>
      </c>
      <c r="M7" s="165">
        <v>25365</v>
      </c>
      <c r="N7" s="71"/>
      <c r="O7" s="71"/>
      <c r="P7" s="71">
        <v>10</v>
      </c>
      <c r="Q7" s="71">
        <v>13263</v>
      </c>
      <c r="R7" s="71">
        <v>64976</v>
      </c>
      <c r="S7" s="71">
        <v>32</v>
      </c>
      <c r="T7" s="71">
        <v>98754</v>
      </c>
      <c r="U7" s="71">
        <v>32151</v>
      </c>
      <c r="V7" s="71">
        <v>56</v>
      </c>
      <c r="W7" s="71">
        <v>22</v>
      </c>
      <c r="X7" s="165">
        <v>209264</v>
      </c>
      <c r="Y7" s="71"/>
      <c r="Z7" s="71">
        <v>15</v>
      </c>
      <c r="AA7" s="71">
        <v>22</v>
      </c>
      <c r="AB7" s="71">
        <v>593</v>
      </c>
      <c r="AC7" s="71">
        <v>20</v>
      </c>
      <c r="AD7" s="71"/>
      <c r="AE7" s="71">
        <v>53</v>
      </c>
      <c r="AF7" s="71">
        <v>1</v>
      </c>
      <c r="AG7" s="71">
        <v>3</v>
      </c>
      <c r="AH7" s="71"/>
      <c r="AI7" s="165">
        <v>707</v>
      </c>
      <c r="AJ7" s="165">
        <v>235336</v>
      </c>
    </row>
    <row r="8" spans="1:36" ht="12" customHeight="1" x14ac:dyDescent="0.2">
      <c r="A8" s="153" t="s">
        <v>74</v>
      </c>
      <c r="B8" s="67" t="s">
        <v>159</v>
      </c>
      <c r="C8" s="166">
        <v>13</v>
      </c>
      <c r="D8" s="166">
        <v>2</v>
      </c>
      <c r="E8" s="166"/>
      <c r="F8" s="166">
        <v>5</v>
      </c>
      <c r="G8" s="166">
        <v>2</v>
      </c>
      <c r="H8" s="166"/>
      <c r="I8" s="166"/>
      <c r="J8" s="166"/>
      <c r="K8" s="166"/>
      <c r="L8" s="166"/>
      <c r="M8" s="165">
        <v>22</v>
      </c>
      <c r="N8" s="166">
        <v>48</v>
      </c>
      <c r="O8" s="166">
        <v>34</v>
      </c>
      <c r="P8" s="166">
        <v>1</v>
      </c>
      <c r="Q8" s="166"/>
      <c r="R8" s="166">
        <v>55</v>
      </c>
      <c r="S8" s="166"/>
      <c r="T8" s="166"/>
      <c r="U8" s="166"/>
      <c r="V8" s="166">
        <v>120</v>
      </c>
      <c r="W8" s="166">
        <v>94</v>
      </c>
      <c r="X8" s="165">
        <v>352</v>
      </c>
      <c r="Y8" s="71">
        <v>2</v>
      </c>
      <c r="Z8" s="71"/>
      <c r="AA8" s="71"/>
      <c r="AB8" s="71"/>
      <c r="AC8" s="71"/>
      <c r="AD8" s="71"/>
      <c r="AE8" s="71"/>
      <c r="AF8" s="71"/>
      <c r="AG8" s="71"/>
      <c r="AH8" s="71"/>
      <c r="AI8" s="165">
        <v>2</v>
      </c>
      <c r="AJ8" s="165">
        <v>376</v>
      </c>
    </row>
    <row r="9" spans="1:36" ht="12" customHeight="1" x14ac:dyDescent="0.2">
      <c r="A9" s="153" t="s">
        <v>74</v>
      </c>
      <c r="B9" s="67" t="s">
        <v>188</v>
      </c>
      <c r="C9" s="166"/>
      <c r="D9" s="166"/>
      <c r="E9" s="166">
        <v>11</v>
      </c>
      <c r="F9" s="166">
        <v>306</v>
      </c>
      <c r="G9" s="166">
        <v>3</v>
      </c>
      <c r="H9" s="166"/>
      <c r="I9" s="166"/>
      <c r="J9" s="166"/>
      <c r="K9" s="166"/>
      <c r="L9" s="166"/>
      <c r="M9" s="165">
        <v>320</v>
      </c>
      <c r="N9" s="166"/>
      <c r="O9" s="166"/>
      <c r="P9" s="166">
        <v>171</v>
      </c>
      <c r="Q9" s="166">
        <v>462</v>
      </c>
      <c r="R9" s="166">
        <v>5</v>
      </c>
      <c r="S9" s="166"/>
      <c r="T9" s="166"/>
      <c r="U9" s="166"/>
      <c r="V9" s="166"/>
      <c r="W9" s="166"/>
      <c r="X9" s="165">
        <v>638</v>
      </c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165"/>
      <c r="AJ9" s="165">
        <v>958</v>
      </c>
    </row>
    <row r="10" spans="1:36" ht="12" customHeight="1" x14ac:dyDescent="0.2">
      <c r="A10" s="153" t="s">
        <v>74</v>
      </c>
      <c r="B10" s="67" t="s">
        <v>243</v>
      </c>
      <c r="M10" s="185"/>
      <c r="V10" s="3">
        <v>80</v>
      </c>
      <c r="W10" s="3">
        <v>403</v>
      </c>
      <c r="X10" s="185">
        <v>483</v>
      </c>
      <c r="AI10" s="185"/>
      <c r="AJ10" s="185">
        <v>483</v>
      </c>
    </row>
    <row r="11" spans="1:36" ht="12" customHeight="1" x14ac:dyDescent="0.2">
      <c r="A11" s="153" t="s">
        <v>74</v>
      </c>
      <c r="B11" s="67" t="s">
        <v>232</v>
      </c>
      <c r="I11" s="3">
        <v>5</v>
      </c>
      <c r="K11" s="3">
        <v>7</v>
      </c>
      <c r="L11" s="3">
        <v>6</v>
      </c>
      <c r="M11" s="185">
        <v>18</v>
      </c>
      <c r="X11" s="185"/>
      <c r="AI11" s="185"/>
      <c r="AJ11" s="185">
        <v>18</v>
      </c>
    </row>
    <row r="12" spans="1:36" ht="12" customHeight="1" x14ac:dyDescent="0.2">
      <c r="A12" s="153" t="s">
        <v>74</v>
      </c>
      <c r="B12" s="67" t="s">
        <v>205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5"/>
      <c r="N12" s="166"/>
      <c r="O12" s="166"/>
      <c r="P12" s="166"/>
      <c r="Q12" s="166">
        <v>325</v>
      </c>
      <c r="R12" s="166"/>
      <c r="S12" s="166"/>
      <c r="T12" s="166"/>
      <c r="U12" s="166"/>
      <c r="V12" s="166"/>
      <c r="W12" s="166"/>
      <c r="X12" s="165">
        <v>325</v>
      </c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165"/>
      <c r="AJ12" s="165">
        <v>325</v>
      </c>
    </row>
    <row r="13" spans="1:36" ht="12" customHeight="1" x14ac:dyDescent="0.2">
      <c r="A13" s="153" t="s">
        <v>74</v>
      </c>
      <c r="B13" s="67" t="s">
        <v>237</v>
      </c>
      <c r="M13" s="185"/>
      <c r="U13" s="3">
        <v>16</v>
      </c>
      <c r="X13" s="185">
        <v>16</v>
      </c>
      <c r="AI13" s="185"/>
      <c r="AJ13" s="185">
        <v>16</v>
      </c>
    </row>
    <row r="14" spans="1:36" ht="12" customHeight="1" thickBot="1" x14ac:dyDescent="0.25">
      <c r="A14" s="153" t="s">
        <v>74</v>
      </c>
      <c r="B14" s="184" t="s">
        <v>206</v>
      </c>
      <c r="F14" s="3">
        <v>1010</v>
      </c>
      <c r="M14" s="186">
        <v>1010</v>
      </c>
      <c r="Q14" s="3">
        <v>22466</v>
      </c>
      <c r="R14" s="3">
        <v>113162</v>
      </c>
      <c r="S14" s="3">
        <v>4</v>
      </c>
      <c r="T14" s="3">
        <v>80277</v>
      </c>
      <c r="U14" s="3">
        <v>34945</v>
      </c>
      <c r="X14" s="186">
        <v>250854</v>
      </c>
      <c r="AI14" s="186"/>
      <c r="AJ14" s="186">
        <v>251864</v>
      </c>
    </row>
    <row r="15" spans="1:36" ht="12" customHeight="1" thickBot="1" x14ac:dyDescent="0.25">
      <c r="A15" s="152" t="s">
        <v>78</v>
      </c>
      <c r="B15" s="72"/>
      <c r="C15" s="73">
        <v>107</v>
      </c>
      <c r="D15" s="73">
        <v>127</v>
      </c>
      <c r="E15" s="73">
        <v>254</v>
      </c>
      <c r="F15" s="73">
        <v>16415</v>
      </c>
      <c r="G15" s="73">
        <v>1092</v>
      </c>
      <c r="H15" s="73">
        <v>6</v>
      </c>
      <c r="I15" s="73">
        <v>5734</v>
      </c>
      <c r="J15" s="73">
        <v>2939</v>
      </c>
      <c r="K15" s="73">
        <v>36</v>
      </c>
      <c r="L15" s="73">
        <v>25</v>
      </c>
      <c r="M15" s="72">
        <v>26735</v>
      </c>
      <c r="N15" s="73">
        <v>48</v>
      </c>
      <c r="O15" s="73">
        <v>34</v>
      </c>
      <c r="P15" s="73">
        <v>182</v>
      </c>
      <c r="Q15" s="73">
        <v>36516</v>
      </c>
      <c r="R15" s="73">
        <v>178199.5</v>
      </c>
      <c r="S15" s="73">
        <v>36</v>
      </c>
      <c r="T15" s="73">
        <v>179743</v>
      </c>
      <c r="U15" s="73">
        <v>67112</v>
      </c>
      <c r="V15" s="73">
        <v>256</v>
      </c>
      <c r="W15" s="73">
        <v>519</v>
      </c>
      <c r="X15" s="72">
        <v>462645.5</v>
      </c>
      <c r="Y15" s="73">
        <v>2</v>
      </c>
      <c r="Z15" s="73">
        <v>15</v>
      </c>
      <c r="AA15" s="73">
        <v>22</v>
      </c>
      <c r="AB15" s="73">
        <v>593</v>
      </c>
      <c r="AC15" s="73">
        <v>20</v>
      </c>
      <c r="AD15" s="73"/>
      <c r="AE15" s="73">
        <v>53</v>
      </c>
      <c r="AF15" s="73">
        <v>1</v>
      </c>
      <c r="AG15" s="73">
        <v>3</v>
      </c>
      <c r="AH15" s="73"/>
      <c r="AI15" s="72">
        <v>709</v>
      </c>
      <c r="AJ15" s="172">
        <v>490089.5</v>
      </c>
    </row>
    <row r="16" spans="1:36" ht="12" customHeight="1" x14ac:dyDescent="0.2">
      <c r="A16" s="153" t="s">
        <v>82</v>
      </c>
      <c r="B16" s="67" t="s">
        <v>158</v>
      </c>
      <c r="C16" s="166"/>
      <c r="D16" s="166"/>
      <c r="E16" s="166"/>
      <c r="F16" s="166">
        <v>9</v>
      </c>
      <c r="G16" s="166">
        <v>4</v>
      </c>
      <c r="H16" s="166"/>
      <c r="I16" s="166"/>
      <c r="J16" s="166"/>
      <c r="K16" s="166"/>
      <c r="L16" s="166"/>
      <c r="M16" s="165">
        <v>13</v>
      </c>
      <c r="N16" s="166"/>
      <c r="O16" s="166"/>
      <c r="P16" s="166"/>
      <c r="Q16" s="166"/>
      <c r="R16" s="166">
        <v>28</v>
      </c>
      <c r="S16" s="166"/>
      <c r="T16" s="166">
        <v>29</v>
      </c>
      <c r="U16" s="166">
        <v>1</v>
      </c>
      <c r="V16" s="166"/>
      <c r="W16" s="166"/>
      <c r="X16" s="165">
        <v>58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165"/>
      <c r="AJ16" s="165">
        <v>71</v>
      </c>
    </row>
    <row r="17" spans="1:36" ht="12" customHeight="1" thickBot="1" x14ac:dyDescent="0.25">
      <c r="A17" s="153" t="s">
        <v>82</v>
      </c>
      <c r="B17" s="67" t="s">
        <v>206</v>
      </c>
      <c r="M17" s="185"/>
      <c r="R17" s="3">
        <v>11</v>
      </c>
      <c r="T17" s="3">
        <v>2</v>
      </c>
      <c r="U17" s="3">
        <v>1</v>
      </c>
      <c r="X17" s="185">
        <v>14</v>
      </c>
      <c r="AI17" s="185"/>
      <c r="AJ17" s="185">
        <v>14</v>
      </c>
    </row>
    <row r="18" spans="1:36" ht="12" customHeight="1" thickBot="1" x14ac:dyDescent="0.25">
      <c r="A18" s="152" t="s">
        <v>208</v>
      </c>
      <c r="B18" s="72"/>
      <c r="C18" s="73"/>
      <c r="D18" s="73"/>
      <c r="E18" s="73"/>
      <c r="F18" s="73">
        <v>9</v>
      </c>
      <c r="G18" s="73">
        <v>4</v>
      </c>
      <c r="H18" s="73"/>
      <c r="I18" s="73"/>
      <c r="J18" s="73"/>
      <c r="K18" s="73"/>
      <c r="L18" s="73"/>
      <c r="M18" s="72">
        <v>13</v>
      </c>
      <c r="N18" s="73"/>
      <c r="O18" s="73"/>
      <c r="P18" s="73"/>
      <c r="Q18" s="73"/>
      <c r="R18" s="73">
        <v>39</v>
      </c>
      <c r="S18" s="73"/>
      <c r="T18" s="73">
        <v>31</v>
      </c>
      <c r="U18" s="73">
        <v>2</v>
      </c>
      <c r="V18" s="73"/>
      <c r="W18" s="73"/>
      <c r="X18" s="72">
        <v>72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2"/>
      <c r="AJ18" s="72">
        <v>85</v>
      </c>
    </row>
    <row r="19" spans="1:36" ht="12" customHeight="1" x14ac:dyDescent="0.2">
      <c r="A19" s="3" t="s">
        <v>75</v>
      </c>
      <c r="B19" s="128" t="s">
        <v>231</v>
      </c>
      <c r="M19" s="231"/>
      <c r="T19" s="3">
        <v>1</v>
      </c>
      <c r="X19" s="231">
        <v>1</v>
      </c>
      <c r="AI19" s="231"/>
      <c r="AJ19" s="231">
        <v>1</v>
      </c>
    </row>
    <row r="20" spans="1:36" ht="12" customHeight="1" x14ac:dyDescent="0.2">
      <c r="A20" s="151" t="s">
        <v>75</v>
      </c>
      <c r="B20" s="67" t="s">
        <v>158</v>
      </c>
      <c r="C20" s="71">
        <v>16</v>
      </c>
      <c r="D20" s="71">
        <v>107</v>
      </c>
      <c r="E20" s="71">
        <v>1088</v>
      </c>
      <c r="F20" s="71">
        <v>506</v>
      </c>
      <c r="G20" s="71">
        <v>28</v>
      </c>
      <c r="H20" s="71">
        <v>303</v>
      </c>
      <c r="I20" s="71">
        <v>1605</v>
      </c>
      <c r="J20" s="71">
        <v>3898</v>
      </c>
      <c r="K20" s="71">
        <v>357</v>
      </c>
      <c r="L20" s="71">
        <v>386</v>
      </c>
      <c r="M20" s="165">
        <v>8294</v>
      </c>
      <c r="N20" s="71"/>
      <c r="O20" s="71"/>
      <c r="P20" s="71">
        <v>6</v>
      </c>
      <c r="Q20" s="71">
        <v>117</v>
      </c>
      <c r="R20" s="71">
        <v>1043</v>
      </c>
      <c r="S20" s="71">
        <v>515</v>
      </c>
      <c r="T20" s="71">
        <v>1471</v>
      </c>
      <c r="U20" s="71">
        <v>603</v>
      </c>
      <c r="V20" s="71">
        <v>889</v>
      </c>
      <c r="W20" s="71">
        <v>351</v>
      </c>
      <c r="X20" s="165">
        <v>4995</v>
      </c>
      <c r="Y20" s="71"/>
      <c r="Z20" s="71">
        <v>24</v>
      </c>
      <c r="AA20" s="71">
        <v>70</v>
      </c>
      <c r="AB20" s="71">
        <v>81</v>
      </c>
      <c r="AC20" s="71">
        <v>16</v>
      </c>
      <c r="AD20" s="71"/>
      <c r="AE20" s="71">
        <v>149</v>
      </c>
      <c r="AF20" s="71">
        <v>985</v>
      </c>
      <c r="AG20" s="71">
        <v>201</v>
      </c>
      <c r="AH20" s="71">
        <v>103</v>
      </c>
      <c r="AI20" s="165">
        <v>1629</v>
      </c>
      <c r="AJ20" s="165">
        <v>14918</v>
      </c>
    </row>
    <row r="21" spans="1:36" ht="12" customHeight="1" x14ac:dyDescent="0.2">
      <c r="A21" s="153" t="s">
        <v>75</v>
      </c>
      <c r="B21" s="67" t="s">
        <v>159</v>
      </c>
      <c r="C21" s="71">
        <v>3680</v>
      </c>
      <c r="D21" s="71">
        <v>540</v>
      </c>
      <c r="E21" s="71">
        <v>138</v>
      </c>
      <c r="F21" s="71">
        <v>100</v>
      </c>
      <c r="G21" s="71"/>
      <c r="H21" s="71"/>
      <c r="I21" s="71"/>
      <c r="J21" s="71"/>
      <c r="K21" s="71">
        <v>28</v>
      </c>
      <c r="L21" s="71">
        <v>15</v>
      </c>
      <c r="M21" s="165">
        <v>4501</v>
      </c>
      <c r="N21" s="71">
        <v>20788</v>
      </c>
      <c r="O21" s="71">
        <v>8961</v>
      </c>
      <c r="P21" s="71">
        <v>3338</v>
      </c>
      <c r="Q21" s="71">
        <v>459</v>
      </c>
      <c r="R21" s="71">
        <v>73</v>
      </c>
      <c r="S21" s="71"/>
      <c r="T21" s="71"/>
      <c r="U21" s="71"/>
      <c r="V21" s="71">
        <v>11478</v>
      </c>
      <c r="W21" s="71">
        <v>9306</v>
      </c>
      <c r="X21" s="165">
        <v>54403</v>
      </c>
      <c r="Y21" s="71">
        <v>358</v>
      </c>
      <c r="Z21" s="71">
        <v>8</v>
      </c>
      <c r="AA21" s="71"/>
      <c r="AB21" s="71"/>
      <c r="AC21" s="71"/>
      <c r="AD21" s="71"/>
      <c r="AE21" s="71"/>
      <c r="AF21" s="71"/>
      <c r="AG21" s="71"/>
      <c r="AH21" s="71"/>
      <c r="AI21" s="165">
        <v>366</v>
      </c>
      <c r="AJ21" s="165">
        <v>59270</v>
      </c>
    </row>
    <row r="22" spans="1:36" ht="12" customHeight="1" x14ac:dyDescent="0.2">
      <c r="A22" s="153" t="s">
        <v>75</v>
      </c>
      <c r="B22" s="67" t="s">
        <v>188</v>
      </c>
      <c r="C22" s="166"/>
      <c r="D22" s="166"/>
      <c r="E22" s="166">
        <v>39</v>
      </c>
      <c r="F22" s="166">
        <v>705</v>
      </c>
      <c r="G22" s="166"/>
      <c r="H22" s="166"/>
      <c r="I22" s="166"/>
      <c r="J22" s="166"/>
      <c r="K22" s="166"/>
      <c r="L22" s="166"/>
      <c r="M22" s="165">
        <v>744</v>
      </c>
      <c r="N22" s="166"/>
      <c r="O22" s="166"/>
      <c r="P22" s="166">
        <v>933</v>
      </c>
      <c r="Q22" s="166">
        <v>844</v>
      </c>
      <c r="R22" s="166"/>
      <c r="S22" s="166"/>
      <c r="T22" s="166"/>
      <c r="U22" s="166"/>
      <c r="V22" s="166"/>
      <c r="W22" s="166"/>
      <c r="X22" s="165">
        <v>1777</v>
      </c>
      <c r="Y22" s="71"/>
      <c r="Z22" s="71"/>
      <c r="AA22" s="71">
        <v>1</v>
      </c>
      <c r="AB22" s="71"/>
      <c r="AC22" s="71"/>
      <c r="AD22" s="71"/>
      <c r="AE22" s="71"/>
      <c r="AF22" s="71"/>
      <c r="AG22" s="71"/>
      <c r="AH22" s="71"/>
      <c r="AI22" s="165">
        <v>1</v>
      </c>
      <c r="AJ22" s="165">
        <v>2522</v>
      </c>
    </row>
    <row r="23" spans="1:36" ht="12" customHeight="1" x14ac:dyDescent="0.2">
      <c r="A23" s="153" t="s">
        <v>75</v>
      </c>
      <c r="B23" s="67" t="s">
        <v>243</v>
      </c>
      <c r="M23" s="185"/>
      <c r="V23" s="3">
        <v>92</v>
      </c>
      <c r="W23" s="3">
        <v>857</v>
      </c>
      <c r="X23" s="185">
        <v>949</v>
      </c>
      <c r="AI23" s="185"/>
      <c r="AJ23" s="185">
        <v>949</v>
      </c>
    </row>
    <row r="24" spans="1:36" ht="12" customHeight="1" x14ac:dyDescent="0.2">
      <c r="A24" s="153" t="s">
        <v>75</v>
      </c>
      <c r="B24" s="67" t="s">
        <v>232</v>
      </c>
      <c r="I24" s="3">
        <v>130</v>
      </c>
      <c r="J24" s="3">
        <v>346</v>
      </c>
      <c r="K24" s="3">
        <v>832</v>
      </c>
      <c r="L24" s="3">
        <v>782</v>
      </c>
      <c r="M24" s="185">
        <v>2090</v>
      </c>
      <c r="X24" s="185"/>
      <c r="AI24" s="185"/>
      <c r="AJ24" s="185">
        <v>2090</v>
      </c>
    </row>
    <row r="25" spans="1:36" ht="12" customHeight="1" thickBot="1" x14ac:dyDescent="0.25">
      <c r="A25" s="153" t="s">
        <v>75</v>
      </c>
      <c r="B25" s="184" t="s">
        <v>206</v>
      </c>
      <c r="C25" s="166"/>
      <c r="D25" s="166"/>
      <c r="E25" s="166"/>
      <c r="F25" s="166">
        <v>7</v>
      </c>
      <c r="G25" s="166"/>
      <c r="H25" s="166"/>
      <c r="I25" s="166"/>
      <c r="J25" s="166"/>
      <c r="K25" s="166"/>
      <c r="L25" s="166"/>
      <c r="M25" s="232">
        <v>7</v>
      </c>
      <c r="N25" s="166"/>
      <c r="O25" s="166"/>
      <c r="P25" s="166"/>
      <c r="Q25" s="166">
        <v>58</v>
      </c>
      <c r="R25" s="166">
        <v>5091.5</v>
      </c>
      <c r="S25" s="166">
        <v>214</v>
      </c>
      <c r="T25" s="166">
        <v>1723</v>
      </c>
      <c r="U25" s="166">
        <v>498</v>
      </c>
      <c r="V25" s="166">
        <v>136</v>
      </c>
      <c r="W25" s="166">
        <v>259</v>
      </c>
      <c r="X25" s="232">
        <v>7979.5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232"/>
      <c r="AJ25" s="232">
        <v>7986.5</v>
      </c>
    </row>
    <row r="26" spans="1:36" ht="12" customHeight="1" thickBot="1" x14ac:dyDescent="0.25">
      <c r="A26" s="152" t="s">
        <v>79</v>
      </c>
      <c r="B26" s="72"/>
      <c r="C26" s="73">
        <v>3696</v>
      </c>
      <c r="D26" s="73">
        <v>647</v>
      </c>
      <c r="E26" s="73">
        <v>1265</v>
      </c>
      <c r="F26" s="73">
        <v>1318</v>
      </c>
      <c r="G26" s="73">
        <v>28</v>
      </c>
      <c r="H26" s="73">
        <v>303</v>
      </c>
      <c r="I26" s="73">
        <v>1735</v>
      </c>
      <c r="J26" s="73">
        <v>4244</v>
      </c>
      <c r="K26" s="73">
        <v>1217</v>
      </c>
      <c r="L26" s="73">
        <v>1183</v>
      </c>
      <c r="M26" s="72">
        <v>15636</v>
      </c>
      <c r="N26" s="73">
        <v>20788</v>
      </c>
      <c r="O26" s="73">
        <v>8961</v>
      </c>
      <c r="P26" s="73">
        <v>4277</v>
      </c>
      <c r="Q26" s="73">
        <v>1478</v>
      </c>
      <c r="R26" s="73">
        <v>6207.5</v>
      </c>
      <c r="S26" s="73">
        <v>729</v>
      </c>
      <c r="T26" s="73">
        <v>3195</v>
      </c>
      <c r="U26" s="73">
        <v>1101</v>
      </c>
      <c r="V26" s="73">
        <v>12595</v>
      </c>
      <c r="W26" s="73">
        <v>10773</v>
      </c>
      <c r="X26" s="72">
        <v>70104.5</v>
      </c>
      <c r="Y26" s="73">
        <v>358</v>
      </c>
      <c r="Z26" s="73">
        <v>32</v>
      </c>
      <c r="AA26" s="73">
        <v>71</v>
      </c>
      <c r="AB26" s="73">
        <v>81</v>
      </c>
      <c r="AC26" s="73">
        <v>16</v>
      </c>
      <c r="AD26" s="73"/>
      <c r="AE26" s="73">
        <v>149</v>
      </c>
      <c r="AF26" s="73">
        <v>985</v>
      </c>
      <c r="AG26" s="73">
        <v>201</v>
      </c>
      <c r="AH26" s="73">
        <v>103</v>
      </c>
      <c r="AI26" s="72">
        <v>1996</v>
      </c>
      <c r="AJ26" s="72">
        <v>87736.5</v>
      </c>
    </row>
    <row r="27" spans="1:36" ht="12" customHeight="1" x14ac:dyDescent="0.2">
      <c r="A27" s="153" t="s">
        <v>36</v>
      </c>
      <c r="B27" s="67" t="s">
        <v>158</v>
      </c>
      <c r="C27" s="166"/>
      <c r="D27" s="166"/>
      <c r="E27" s="166"/>
      <c r="F27" s="166">
        <v>720</v>
      </c>
      <c r="G27" s="166">
        <v>25</v>
      </c>
      <c r="H27" s="166"/>
      <c r="I27" s="166"/>
      <c r="J27" s="166"/>
      <c r="K27" s="166"/>
      <c r="L27" s="166"/>
      <c r="M27" s="165">
        <v>745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5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165"/>
      <c r="AJ27" s="165">
        <v>745</v>
      </c>
    </row>
    <row r="28" spans="1:36" ht="12" customHeight="1" x14ac:dyDescent="0.2">
      <c r="A28" s="153" t="s">
        <v>36</v>
      </c>
      <c r="B28" s="67" t="s">
        <v>159</v>
      </c>
      <c r="C28" s="166"/>
      <c r="D28" s="166"/>
      <c r="E28" s="166"/>
      <c r="F28" s="166">
        <v>21</v>
      </c>
      <c r="G28" s="166"/>
      <c r="H28" s="166"/>
      <c r="I28" s="166"/>
      <c r="J28" s="166"/>
      <c r="K28" s="166"/>
      <c r="L28" s="166"/>
      <c r="M28" s="165">
        <v>21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5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165"/>
      <c r="AJ28" s="165">
        <v>21</v>
      </c>
    </row>
    <row r="29" spans="1:36" ht="12" customHeight="1" x14ac:dyDescent="0.2">
      <c r="A29" s="153" t="s">
        <v>36</v>
      </c>
      <c r="B29" s="67" t="s">
        <v>188</v>
      </c>
      <c r="C29" s="166"/>
      <c r="D29" s="166"/>
      <c r="E29" s="166"/>
      <c r="F29" s="166">
        <v>17</v>
      </c>
      <c r="G29" s="166"/>
      <c r="H29" s="166"/>
      <c r="I29" s="166"/>
      <c r="J29" s="166"/>
      <c r="K29" s="166"/>
      <c r="L29" s="166"/>
      <c r="M29" s="165">
        <v>17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5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165"/>
      <c r="AJ29" s="165">
        <v>17</v>
      </c>
    </row>
    <row r="30" spans="1:36" ht="12" customHeight="1" x14ac:dyDescent="0.2">
      <c r="A30" s="153" t="s">
        <v>36</v>
      </c>
      <c r="B30" s="67" t="s">
        <v>205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5"/>
      <c r="N30" s="166"/>
      <c r="O30" s="166"/>
      <c r="P30" s="166"/>
      <c r="Q30" s="166">
        <v>280</v>
      </c>
      <c r="R30" s="166"/>
      <c r="S30" s="166"/>
      <c r="T30" s="166"/>
      <c r="U30" s="166"/>
      <c r="V30" s="166"/>
      <c r="W30" s="166"/>
      <c r="X30" s="165">
        <v>280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165"/>
      <c r="AJ30" s="165">
        <v>280</v>
      </c>
    </row>
    <row r="31" spans="1:36" ht="12" customHeight="1" thickBot="1" x14ac:dyDescent="0.25">
      <c r="A31" s="153" t="s">
        <v>36</v>
      </c>
      <c r="B31" s="67" t="s">
        <v>206</v>
      </c>
      <c r="M31" s="185"/>
      <c r="R31" s="3">
        <v>180</v>
      </c>
      <c r="X31" s="185">
        <v>180</v>
      </c>
      <c r="AI31" s="185"/>
      <c r="AJ31" s="185">
        <v>180</v>
      </c>
    </row>
    <row r="32" spans="1:36" ht="12" customHeight="1" thickBot="1" x14ac:dyDescent="0.25">
      <c r="A32" s="152" t="s">
        <v>209</v>
      </c>
      <c r="B32" s="72"/>
      <c r="C32" s="73"/>
      <c r="D32" s="73"/>
      <c r="E32" s="73"/>
      <c r="F32" s="73">
        <v>758</v>
      </c>
      <c r="G32" s="73">
        <v>25</v>
      </c>
      <c r="H32" s="73"/>
      <c r="I32" s="73"/>
      <c r="J32" s="73"/>
      <c r="K32" s="73"/>
      <c r="L32" s="73"/>
      <c r="M32" s="72">
        <v>783</v>
      </c>
      <c r="N32" s="73"/>
      <c r="O32" s="73"/>
      <c r="P32" s="73"/>
      <c r="Q32" s="73">
        <v>280</v>
      </c>
      <c r="R32" s="73">
        <v>180</v>
      </c>
      <c r="S32" s="73"/>
      <c r="T32" s="73"/>
      <c r="U32" s="73"/>
      <c r="V32" s="73"/>
      <c r="W32" s="73"/>
      <c r="X32" s="72">
        <v>460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2"/>
      <c r="AJ32" s="72">
        <v>1243</v>
      </c>
    </row>
    <row r="33" spans="1:36" ht="12" customHeight="1" x14ac:dyDescent="0.2">
      <c r="A33" s="197" t="s">
        <v>4</v>
      </c>
      <c r="B33" s="128" t="s">
        <v>158</v>
      </c>
      <c r="C33" s="122"/>
      <c r="D33" s="122"/>
      <c r="E33" s="122">
        <v>6</v>
      </c>
      <c r="F33" s="122">
        <v>138</v>
      </c>
      <c r="G33" s="122">
        <v>4</v>
      </c>
      <c r="H33" s="122"/>
      <c r="I33" s="122"/>
      <c r="J33" s="122">
        <v>6</v>
      </c>
      <c r="K33" s="122">
        <v>38</v>
      </c>
      <c r="L33" s="122">
        <v>6</v>
      </c>
      <c r="M33" s="164">
        <v>198</v>
      </c>
      <c r="N33" s="122"/>
      <c r="O33" s="122"/>
      <c r="P33" s="122"/>
      <c r="Q33" s="122">
        <v>5</v>
      </c>
      <c r="R33" s="122"/>
      <c r="S33" s="122"/>
      <c r="T33" s="122"/>
      <c r="U33" s="122"/>
      <c r="V33" s="122"/>
      <c r="W33" s="122"/>
      <c r="X33" s="164">
        <v>5</v>
      </c>
      <c r="Y33" s="122"/>
      <c r="Z33" s="122"/>
      <c r="AA33" s="122"/>
      <c r="AB33" s="122">
        <v>96</v>
      </c>
      <c r="AC33" s="122">
        <v>15</v>
      </c>
      <c r="AD33" s="122"/>
      <c r="AE33" s="122"/>
      <c r="AF33" s="122">
        <v>15</v>
      </c>
      <c r="AG33" s="122">
        <v>57</v>
      </c>
      <c r="AH33" s="122">
        <v>95</v>
      </c>
      <c r="AI33" s="164">
        <v>278</v>
      </c>
      <c r="AJ33" s="164">
        <v>481</v>
      </c>
    </row>
    <row r="34" spans="1:36" ht="12" customHeight="1" x14ac:dyDescent="0.2">
      <c r="A34" s="153" t="s">
        <v>4</v>
      </c>
      <c r="B34" s="67" t="s">
        <v>159</v>
      </c>
      <c r="C34" s="166">
        <v>539</v>
      </c>
      <c r="D34" s="166">
        <v>257</v>
      </c>
      <c r="E34" s="166"/>
      <c r="F34" s="166">
        <v>9</v>
      </c>
      <c r="G34" s="166"/>
      <c r="H34" s="166"/>
      <c r="I34" s="166"/>
      <c r="J34" s="166"/>
      <c r="K34" s="166"/>
      <c r="L34" s="166">
        <v>1</v>
      </c>
      <c r="M34" s="165">
        <v>806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5"/>
      <c r="Y34" s="71">
        <v>7</v>
      </c>
      <c r="Z34" s="71"/>
      <c r="AA34" s="71"/>
      <c r="AB34" s="71"/>
      <c r="AC34" s="71"/>
      <c r="AD34" s="71"/>
      <c r="AE34" s="71"/>
      <c r="AF34" s="71"/>
      <c r="AG34" s="71"/>
      <c r="AH34" s="71"/>
      <c r="AI34" s="165">
        <v>7</v>
      </c>
      <c r="AJ34" s="165">
        <v>813</v>
      </c>
    </row>
    <row r="35" spans="1:36" ht="12" customHeight="1" x14ac:dyDescent="0.2">
      <c r="A35" s="153" t="s">
        <v>4</v>
      </c>
      <c r="B35" s="67" t="s">
        <v>232</v>
      </c>
      <c r="L35" s="3">
        <v>8</v>
      </c>
      <c r="M35" s="185">
        <v>8</v>
      </c>
      <c r="X35" s="185"/>
      <c r="AI35" s="185"/>
      <c r="AJ35" s="185">
        <v>8</v>
      </c>
    </row>
    <row r="36" spans="1:36" ht="12" customHeight="1" thickBot="1" x14ac:dyDescent="0.25">
      <c r="A36" s="153" t="s">
        <v>4</v>
      </c>
      <c r="B36" s="184" t="s">
        <v>206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232"/>
      <c r="N36" s="166"/>
      <c r="O36" s="166"/>
      <c r="P36" s="166"/>
      <c r="Q36" s="166">
        <v>9</v>
      </c>
      <c r="R36" s="166"/>
      <c r="S36" s="166"/>
      <c r="T36" s="166"/>
      <c r="U36" s="166"/>
      <c r="V36" s="166"/>
      <c r="W36" s="166"/>
      <c r="X36" s="232">
        <v>9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232"/>
      <c r="AJ36" s="232">
        <v>9</v>
      </c>
    </row>
    <row r="37" spans="1:36" ht="12" customHeight="1" thickBot="1" x14ac:dyDescent="0.25">
      <c r="A37" s="152" t="s">
        <v>95</v>
      </c>
      <c r="B37" s="72"/>
      <c r="C37" s="73">
        <v>539</v>
      </c>
      <c r="D37" s="73">
        <v>257</v>
      </c>
      <c r="E37" s="73">
        <v>6</v>
      </c>
      <c r="F37" s="73">
        <v>147</v>
      </c>
      <c r="G37" s="73">
        <v>4</v>
      </c>
      <c r="H37" s="73"/>
      <c r="I37" s="73"/>
      <c r="J37" s="73">
        <v>6</v>
      </c>
      <c r="K37" s="73">
        <v>38</v>
      </c>
      <c r="L37" s="73">
        <v>15</v>
      </c>
      <c r="M37" s="72">
        <v>1012</v>
      </c>
      <c r="N37" s="73"/>
      <c r="O37" s="73"/>
      <c r="P37" s="73"/>
      <c r="Q37" s="73">
        <v>14</v>
      </c>
      <c r="R37" s="73"/>
      <c r="S37" s="73"/>
      <c r="T37" s="73"/>
      <c r="U37" s="73"/>
      <c r="V37" s="73"/>
      <c r="W37" s="73"/>
      <c r="X37" s="72">
        <v>14</v>
      </c>
      <c r="Y37" s="73">
        <v>7</v>
      </c>
      <c r="Z37" s="73"/>
      <c r="AA37" s="73"/>
      <c r="AB37" s="73">
        <v>96</v>
      </c>
      <c r="AC37" s="73">
        <v>15</v>
      </c>
      <c r="AD37" s="73"/>
      <c r="AE37" s="73"/>
      <c r="AF37" s="73">
        <v>15</v>
      </c>
      <c r="AG37" s="73">
        <v>57</v>
      </c>
      <c r="AH37" s="73">
        <v>95</v>
      </c>
      <c r="AI37" s="72">
        <v>285</v>
      </c>
      <c r="AJ37" s="72">
        <v>1311</v>
      </c>
    </row>
    <row r="38" spans="1:36" ht="12" customHeight="1" x14ac:dyDescent="0.2">
      <c r="A38" s="3" t="s">
        <v>76</v>
      </c>
      <c r="B38" s="128" t="s">
        <v>231</v>
      </c>
      <c r="M38" s="231"/>
      <c r="T38" s="3">
        <v>37</v>
      </c>
      <c r="X38" s="231">
        <v>37</v>
      </c>
      <c r="AI38" s="231"/>
      <c r="AJ38" s="231">
        <v>37</v>
      </c>
    </row>
    <row r="39" spans="1:36" ht="12" customHeight="1" x14ac:dyDescent="0.2">
      <c r="A39" s="151" t="s">
        <v>76</v>
      </c>
      <c r="B39" s="67" t="s">
        <v>158</v>
      </c>
      <c r="C39" s="71"/>
      <c r="D39" s="71">
        <v>6</v>
      </c>
      <c r="E39" s="71">
        <v>76</v>
      </c>
      <c r="F39" s="71">
        <v>658</v>
      </c>
      <c r="G39" s="71">
        <v>39</v>
      </c>
      <c r="H39" s="71">
        <v>158</v>
      </c>
      <c r="I39" s="71">
        <v>4886</v>
      </c>
      <c r="J39" s="71">
        <v>5236</v>
      </c>
      <c r="K39" s="71">
        <v>1514</v>
      </c>
      <c r="L39" s="71">
        <v>1478</v>
      </c>
      <c r="M39" s="165">
        <v>14051</v>
      </c>
      <c r="N39" s="71"/>
      <c r="O39" s="71"/>
      <c r="P39" s="71"/>
      <c r="Q39" s="71">
        <v>357</v>
      </c>
      <c r="R39" s="71">
        <v>317</v>
      </c>
      <c r="S39" s="71">
        <v>68</v>
      </c>
      <c r="T39" s="71">
        <v>1782</v>
      </c>
      <c r="U39" s="71">
        <v>1770.5</v>
      </c>
      <c r="V39" s="71">
        <v>3391</v>
      </c>
      <c r="W39" s="71">
        <v>950</v>
      </c>
      <c r="X39" s="165">
        <v>8635.5</v>
      </c>
      <c r="Y39" s="71"/>
      <c r="Z39" s="71">
        <v>1</v>
      </c>
      <c r="AA39" s="71">
        <v>9</v>
      </c>
      <c r="AB39" s="71">
        <v>86</v>
      </c>
      <c r="AC39" s="71">
        <v>20</v>
      </c>
      <c r="AD39" s="71"/>
      <c r="AE39" s="71">
        <v>419</v>
      </c>
      <c r="AF39" s="71">
        <v>835</v>
      </c>
      <c r="AG39" s="71">
        <v>645</v>
      </c>
      <c r="AH39" s="71">
        <v>414</v>
      </c>
      <c r="AI39" s="165">
        <v>2429</v>
      </c>
      <c r="AJ39" s="165">
        <v>25115.5</v>
      </c>
    </row>
    <row r="40" spans="1:36" ht="12" customHeight="1" x14ac:dyDescent="0.2">
      <c r="A40" s="153" t="s">
        <v>76</v>
      </c>
      <c r="B40" s="67" t="s">
        <v>159</v>
      </c>
      <c r="C40" s="71">
        <v>21050</v>
      </c>
      <c r="D40" s="71">
        <v>2256</v>
      </c>
      <c r="E40" s="71">
        <v>19</v>
      </c>
      <c r="F40" s="71">
        <v>403</v>
      </c>
      <c r="G40" s="71">
        <v>10</v>
      </c>
      <c r="H40" s="71"/>
      <c r="I40" s="71"/>
      <c r="J40" s="71"/>
      <c r="K40" s="71">
        <v>451</v>
      </c>
      <c r="L40" s="71">
        <v>165</v>
      </c>
      <c r="M40" s="165">
        <v>24354</v>
      </c>
      <c r="N40" s="71">
        <v>192762</v>
      </c>
      <c r="O40" s="71">
        <v>74639</v>
      </c>
      <c r="P40" s="71">
        <v>944</v>
      </c>
      <c r="Q40" s="71">
        <v>655</v>
      </c>
      <c r="R40" s="71">
        <v>5</v>
      </c>
      <c r="S40" s="71"/>
      <c r="T40" s="71"/>
      <c r="U40" s="71"/>
      <c r="V40" s="71">
        <v>81660</v>
      </c>
      <c r="W40" s="71">
        <v>88570</v>
      </c>
      <c r="X40" s="165">
        <v>439235</v>
      </c>
      <c r="Y40" s="71">
        <v>1741</v>
      </c>
      <c r="Z40" s="71">
        <v>81</v>
      </c>
      <c r="AA40" s="71"/>
      <c r="AB40" s="71"/>
      <c r="AC40" s="71"/>
      <c r="AD40" s="71"/>
      <c r="AE40" s="71"/>
      <c r="AF40" s="71"/>
      <c r="AG40" s="71"/>
      <c r="AH40" s="71"/>
      <c r="AI40" s="165">
        <v>1822</v>
      </c>
      <c r="AJ40" s="165">
        <v>465411</v>
      </c>
    </row>
    <row r="41" spans="1:36" ht="12" customHeight="1" x14ac:dyDescent="0.2">
      <c r="A41" s="153" t="s">
        <v>76</v>
      </c>
      <c r="B41" s="67" t="s">
        <v>188</v>
      </c>
      <c r="C41" s="71"/>
      <c r="D41" s="71"/>
      <c r="E41" s="71">
        <v>7</v>
      </c>
      <c r="F41" s="71">
        <v>61</v>
      </c>
      <c r="G41" s="71"/>
      <c r="H41" s="71"/>
      <c r="I41" s="71"/>
      <c r="J41" s="71"/>
      <c r="K41" s="71"/>
      <c r="L41" s="71"/>
      <c r="M41" s="165">
        <v>68</v>
      </c>
      <c r="N41" s="71"/>
      <c r="O41" s="71"/>
      <c r="P41" s="71">
        <v>32</v>
      </c>
      <c r="Q41" s="71">
        <v>20</v>
      </c>
      <c r="R41" s="71"/>
      <c r="S41" s="71"/>
      <c r="T41" s="71"/>
      <c r="U41" s="71"/>
      <c r="V41" s="71"/>
      <c r="W41" s="71"/>
      <c r="X41" s="165">
        <v>52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165"/>
      <c r="AJ41" s="165">
        <v>120</v>
      </c>
    </row>
    <row r="42" spans="1:36" x14ac:dyDescent="0.2">
      <c r="A42" s="153" t="s">
        <v>76</v>
      </c>
      <c r="B42" s="67" t="s">
        <v>243</v>
      </c>
      <c r="M42" s="185"/>
      <c r="V42" s="3">
        <v>4742</v>
      </c>
      <c r="W42" s="3">
        <v>18310</v>
      </c>
      <c r="X42" s="185">
        <v>23052</v>
      </c>
      <c r="AI42" s="185"/>
      <c r="AJ42" s="185">
        <v>23052</v>
      </c>
    </row>
    <row r="43" spans="1:36" x14ac:dyDescent="0.2">
      <c r="A43" s="153" t="s">
        <v>76</v>
      </c>
      <c r="B43" s="67" t="s">
        <v>232</v>
      </c>
      <c r="I43" s="3">
        <v>1694</v>
      </c>
      <c r="J43" s="3">
        <v>733</v>
      </c>
      <c r="K43" s="3">
        <v>6720</v>
      </c>
      <c r="L43" s="3">
        <v>9818</v>
      </c>
      <c r="M43" s="185">
        <v>18965</v>
      </c>
      <c r="X43" s="185"/>
      <c r="AI43" s="185"/>
      <c r="AJ43" s="185">
        <v>18965</v>
      </c>
    </row>
    <row r="44" spans="1:36" ht="12" thickBot="1" x14ac:dyDescent="0.25">
      <c r="A44" s="153" t="s">
        <v>76</v>
      </c>
      <c r="B44" s="184" t="s">
        <v>206</v>
      </c>
      <c r="C44" s="166"/>
      <c r="D44" s="166"/>
      <c r="E44" s="166"/>
      <c r="F44" s="166">
        <v>14</v>
      </c>
      <c r="G44" s="166"/>
      <c r="H44" s="166"/>
      <c r="I44" s="166"/>
      <c r="J44" s="166"/>
      <c r="K44" s="166"/>
      <c r="L44" s="166"/>
      <c r="M44" s="232">
        <v>14</v>
      </c>
      <c r="N44" s="166"/>
      <c r="O44" s="166"/>
      <c r="P44" s="166"/>
      <c r="Q44" s="166">
        <v>131</v>
      </c>
      <c r="R44" s="166">
        <v>318</v>
      </c>
      <c r="S44" s="166"/>
      <c r="T44" s="166">
        <v>1813</v>
      </c>
      <c r="U44" s="166">
        <v>2927</v>
      </c>
      <c r="V44" s="166">
        <v>823</v>
      </c>
      <c r="W44" s="166">
        <v>1969</v>
      </c>
      <c r="X44" s="232">
        <v>7981</v>
      </c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232"/>
      <c r="AJ44" s="232">
        <v>7995</v>
      </c>
    </row>
    <row r="45" spans="1:36" ht="12" thickBot="1" x14ac:dyDescent="0.25">
      <c r="A45" s="152" t="s">
        <v>80</v>
      </c>
      <c r="B45" s="72"/>
      <c r="C45" s="73">
        <v>21050</v>
      </c>
      <c r="D45" s="73">
        <v>2262</v>
      </c>
      <c r="E45" s="73">
        <v>102</v>
      </c>
      <c r="F45" s="73">
        <v>1136</v>
      </c>
      <c r="G45" s="73">
        <v>49</v>
      </c>
      <c r="H45" s="73">
        <v>158</v>
      </c>
      <c r="I45" s="73">
        <v>6580</v>
      </c>
      <c r="J45" s="73">
        <v>5969</v>
      </c>
      <c r="K45" s="73">
        <v>8685</v>
      </c>
      <c r="L45" s="73">
        <v>11461</v>
      </c>
      <c r="M45" s="72">
        <v>57452</v>
      </c>
      <c r="N45" s="73">
        <v>192762</v>
      </c>
      <c r="O45" s="73">
        <v>74639</v>
      </c>
      <c r="P45" s="73">
        <v>976</v>
      </c>
      <c r="Q45" s="73">
        <v>1163</v>
      </c>
      <c r="R45" s="73">
        <v>640</v>
      </c>
      <c r="S45" s="73">
        <v>68</v>
      </c>
      <c r="T45" s="73">
        <v>3632</v>
      </c>
      <c r="U45" s="73">
        <v>4697.5</v>
      </c>
      <c r="V45" s="73">
        <v>90616</v>
      </c>
      <c r="W45" s="73">
        <v>109799</v>
      </c>
      <c r="X45" s="72">
        <v>478992.5</v>
      </c>
      <c r="Y45" s="73">
        <v>1741</v>
      </c>
      <c r="Z45" s="73">
        <v>82</v>
      </c>
      <c r="AA45" s="73">
        <v>9</v>
      </c>
      <c r="AB45" s="73">
        <v>86</v>
      </c>
      <c r="AC45" s="73">
        <v>20</v>
      </c>
      <c r="AD45" s="73"/>
      <c r="AE45" s="73">
        <v>419</v>
      </c>
      <c r="AF45" s="73">
        <v>835</v>
      </c>
      <c r="AG45" s="73">
        <v>645</v>
      </c>
      <c r="AH45" s="73">
        <v>414</v>
      </c>
      <c r="AI45" s="72">
        <v>4251</v>
      </c>
      <c r="AJ45" s="72">
        <v>540695.5</v>
      </c>
    </row>
    <row r="46" spans="1:36" x14ac:dyDescent="0.2">
      <c r="A46" s="128" t="s">
        <v>5</v>
      </c>
      <c r="B46" s="151" t="s">
        <v>231</v>
      </c>
      <c r="C46" s="197"/>
      <c r="D46" s="233"/>
      <c r="E46" s="233"/>
      <c r="F46" s="233"/>
      <c r="G46" s="233"/>
      <c r="H46" s="233"/>
      <c r="I46" s="233"/>
      <c r="J46" s="233"/>
      <c r="K46" s="233"/>
      <c r="L46" s="234"/>
      <c r="M46" s="198"/>
      <c r="N46" s="197"/>
      <c r="O46" s="233"/>
      <c r="P46" s="233"/>
      <c r="Q46" s="233"/>
      <c r="R46" s="233"/>
      <c r="S46" s="233"/>
      <c r="T46" s="233">
        <v>45</v>
      </c>
      <c r="U46" s="233"/>
      <c r="V46" s="233"/>
      <c r="W46" s="234"/>
      <c r="X46" s="198">
        <v>45</v>
      </c>
      <c r="Y46" s="197"/>
      <c r="Z46" s="233"/>
      <c r="AA46" s="233"/>
      <c r="AB46" s="233"/>
      <c r="AC46" s="233"/>
      <c r="AD46" s="233"/>
      <c r="AE46" s="233"/>
      <c r="AF46" s="233"/>
      <c r="AG46" s="233"/>
      <c r="AH46" s="234"/>
      <c r="AI46" s="198"/>
      <c r="AJ46" s="231">
        <v>45</v>
      </c>
    </row>
    <row r="47" spans="1:36" x14ac:dyDescent="0.2">
      <c r="A47" s="67" t="s">
        <v>5</v>
      </c>
      <c r="B47" s="151" t="s">
        <v>158</v>
      </c>
      <c r="C47" s="221">
        <v>7</v>
      </c>
      <c r="D47" s="71">
        <v>472</v>
      </c>
      <c r="E47" s="71">
        <v>10111</v>
      </c>
      <c r="F47" s="71">
        <v>63747</v>
      </c>
      <c r="G47" s="71">
        <v>3610</v>
      </c>
      <c r="H47" s="71">
        <v>17255</v>
      </c>
      <c r="I47" s="71">
        <v>35305</v>
      </c>
      <c r="J47" s="71">
        <v>17630</v>
      </c>
      <c r="K47" s="71">
        <v>4390</v>
      </c>
      <c r="L47" s="215">
        <v>2547</v>
      </c>
      <c r="M47" s="163">
        <v>155074</v>
      </c>
      <c r="N47" s="221"/>
      <c r="O47" s="71"/>
      <c r="P47" s="71">
        <v>12</v>
      </c>
      <c r="Q47" s="71">
        <v>32576</v>
      </c>
      <c r="R47" s="71">
        <v>1241</v>
      </c>
      <c r="S47" s="71">
        <v>6901</v>
      </c>
      <c r="T47" s="71">
        <v>19135</v>
      </c>
      <c r="U47" s="71">
        <v>10765</v>
      </c>
      <c r="V47" s="71">
        <v>12285</v>
      </c>
      <c r="W47" s="215">
        <v>4875</v>
      </c>
      <c r="X47" s="163">
        <v>87790</v>
      </c>
      <c r="Y47" s="221"/>
      <c r="Z47" s="71">
        <v>108</v>
      </c>
      <c r="AA47" s="71">
        <v>687</v>
      </c>
      <c r="AB47" s="71">
        <v>8061</v>
      </c>
      <c r="AC47" s="71">
        <v>2000</v>
      </c>
      <c r="AD47" s="71"/>
      <c r="AE47" s="71">
        <v>3398</v>
      </c>
      <c r="AF47" s="71">
        <v>4219</v>
      </c>
      <c r="AG47" s="71">
        <v>1697</v>
      </c>
      <c r="AH47" s="215">
        <v>697</v>
      </c>
      <c r="AI47" s="163">
        <v>20867</v>
      </c>
      <c r="AJ47" s="165">
        <v>263731</v>
      </c>
    </row>
    <row r="48" spans="1:36" x14ac:dyDescent="0.2">
      <c r="A48" s="67" t="s">
        <v>5</v>
      </c>
      <c r="B48" s="151" t="s">
        <v>159</v>
      </c>
      <c r="C48" s="221">
        <v>6560</v>
      </c>
      <c r="D48" s="71">
        <v>658</v>
      </c>
      <c r="E48" s="71">
        <v>546</v>
      </c>
      <c r="F48" s="71">
        <v>8803</v>
      </c>
      <c r="G48" s="71">
        <v>1340</v>
      </c>
      <c r="H48" s="71"/>
      <c r="I48" s="71"/>
      <c r="J48" s="71"/>
      <c r="K48" s="71">
        <v>562</v>
      </c>
      <c r="L48" s="215">
        <v>157</v>
      </c>
      <c r="M48" s="163">
        <v>18626</v>
      </c>
      <c r="N48" s="221">
        <v>38247</v>
      </c>
      <c r="O48" s="71">
        <v>33670</v>
      </c>
      <c r="P48" s="71">
        <v>40676</v>
      </c>
      <c r="Q48" s="71">
        <v>26277</v>
      </c>
      <c r="R48" s="71">
        <v>306</v>
      </c>
      <c r="S48" s="71"/>
      <c r="T48" s="71"/>
      <c r="U48" s="71"/>
      <c r="V48" s="71">
        <v>77110</v>
      </c>
      <c r="W48" s="215">
        <v>57478</v>
      </c>
      <c r="X48" s="163">
        <v>273764</v>
      </c>
      <c r="Y48" s="221">
        <v>837</v>
      </c>
      <c r="Z48" s="71">
        <v>22</v>
      </c>
      <c r="AA48" s="71"/>
      <c r="AB48" s="71"/>
      <c r="AC48" s="71"/>
      <c r="AD48" s="71"/>
      <c r="AE48" s="71"/>
      <c r="AF48" s="71"/>
      <c r="AG48" s="71"/>
      <c r="AH48" s="215"/>
      <c r="AI48" s="163">
        <v>859</v>
      </c>
      <c r="AJ48" s="165">
        <v>293249</v>
      </c>
    </row>
    <row r="49" spans="1:36" x14ac:dyDescent="0.2">
      <c r="A49" s="67" t="s">
        <v>5</v>
      </c>
      <c r="B49" s="151" t="s">
        <v>188</v>
      </c>
      <c r="C49" s="221"/>
      <c r="D49" s="71"/>
      <c r="E49" s="71">
        <v>2</v>
      </c>
      <c r="F49" s="71">
        <v>126</v>
      </c>
      <c r="G49" s="71"/>
      <c r="H49" s="71"/>
      <c r="I49" s="71"/>
      <c r="J49" s="71"/>
      <c r="K49" s="71"/>
      <c r="L49" s="215"/>
      <c r="M49" s="163">
        <v>128</v>
      </c>
      <c r="N49" s="221"/>
      <c r="O49" s="71"/>
      <c r="P49" s="71">
        <v>1153</v>
      </c>
      <c r="Q49" s="71">
        <v>554</v>
      </c>
      <c r="R49" s="71"/>
      <c r="S49" s="71"/>
      <c r="T49" s="71"/>
      <c r="U49" s="71"/>
      <c r="V49" s="71"/>
      <c r="W49" s="215"/>
      <c r="X49" s="163">
        <v>1707</v>
      </c>
      <c r="Y49" s="221"/>
      <c r="Z49" s="71"/>
      <c r="AA49" s="71"/>
      <c r="AB49" s="71"/>
      <c r="AC49" s="71"/>
      <c r="AD49" s="71"/>
      <c r="AE49" s="71"/>
      <c r="AF49" s="71"/>
      <c r="AG49" s="71"/>
      <c r="AH49" s="215"/>
      <c r="AI49" s="163"/>
      <c r="AJ49" s="165">
        <v>1835</v>
      </c>
    </row>
    <row r="50" spans="1:36" x14ac:dyDescent="0.2">
      <c r="A50" s="67" t="s">
        <v>5</v>
      </c>
      <c r="B50" s="3" t="s">
        <v>243</v>
      </c>
      <c r="C50" s="153"/>
      <c r="D50" s="151"/>
      <c r="E50" s="151"/>
      <c r="F50" s="151"/>
      <c r="G50" s="151"/>
      <c r="H50" s="151"/>
      <c r="I50" s="151"/>
      <c r="J50" s="151"/>
      <c r="K50" s="151"/>
      <c r="L50" s="208"/>
      <c r="N50" s="153"/>
      <c r="O50" s="151"/>
      <c r="P50" s="151"/>
      <c r="Q50" s="151"/>
      <c r="R50" s="151"/>
      <c r="S50" s="151"/>
      <c r="T50" s="151"/>
      <c r="U50" s="151"/>
      <c r="V50" s="151">
        <v>2655</v>
      </c>
      <c r="W50" s="208">
        <v>9758</v>
      </c>
      <c r="X50" s="68">
        <v>12413</v>
      </c>
      <c r="Y50" s="153"/>
      <c r="Z50" s="151"/>
      <c r="AA50" s="151"/>
      <c r="AB50" s="151"/>
      <c r="AC50" s="151"/>
      <c r="AD50" s="151"/>
      <c r="AE50" s="151"/>
      <c r="AF50" s="151"/>
      <c r="AG50" s="151"/>
      <c r="AH50" s="208"/>
      <c r="AJ50" s="185">
        <v>12413</v>
      </c>
    </row>
    <row r="51" spans="1:36" x14ac:dyDescent="0.2">
      <c r="A51" s="67" t="s">
        <v>5</v>
      </c>
      <c r="B51" s="151" t="s">
        <v>232</v>
      </c>
      <c r="C51" s="153"/>
      <c r="D51" s="151"/>
      <c r="E51" s="151"/>
      <c r="F51" s="151"/>
      <c r="G51" s="151"/>
      <c r="H51" s="151"/>
      <c r="I51" s="151">
        <v>802</v>
      </c>
      <c r="J51" s="151">
        <v>149</v>
      </c>
      <c r="K51" s="151">
        <v>270</v>
      </c>
      <c r="L51" s="208">
        <v>155</v>
      </c>
      <c r="M51" s="198">
        <v>1376</v>
      </c>
      <c r="N51" s="153"/>
      <c r="O51" s="151"/>
      <c r="P51" s="151"/>
      <c r="Q51" s="151"/>
      <c r="R51" s="151"/>
      <c r="S51" s="151"/>
      <c r="T51" s="151"/>
      <c r="U51" s="151"/>
      <c r="V51" s="151"/>
      <c r="W51" s="208"/>
      <c r="X51" s="198"/>
      <c r="Y51" s="153"/>
      <c r="Z51" s="151"/>
      <c r="AA51" s="151"/>
      <c r="AB51" s="151"/>
      <c r="AC51" s="151"/>
      <c r="AD51" s="151"/>
      <c r="AE51" s="151"/>
      <c r="AF51" s="151"/>
      <c r="AG51" s="151"/>
      <c r="AH51" s="208"/>
      <c r="AI51" s="198"/>
      <c r="AJ51" s="185">
        <v>1376</v>
      </c>
    </row>
    <row r="52" spans="1:36" ht="12" thickBot="1" x14ac:dyDescent="0.25">
      <c r="A52" s="184" t="s">
        <v>5</v>
      </c>
      <c r="B52" s="151" t="s">
        <v>206</v>
      </c>
      <c r="C52" s="235"/>
      <c r="D52" s="236"/>
      <c r="E52" s="236"/>
      <c r="F52" s="236">
        <v>2215</v>
      </c>
      <c r="G52" s="236"/>
      <c r="H52" s="236"/>
      <c r="I52" s="236"/>
      <c r="J52" s="236"/>
      <c r="K52" s="236"/>
      <c r="L52" s="237"/>
      <c r="M52" s="163">
        <v>2215</v>
      </c>
      <c r="N52" s="235"/>
      <c r="O52" s="236"/>
      <c r="P52" s="236"/>
      <c r="Q52" s="236">
        <v>11291</v>
      </c>
      <c r="R52" s="236">
        <v>2042</v>
      </c>
      <c r="S52" s="236">
        <v>5847</v>
      </c>
      <c r="T52" s="236">
        <v>30110</v>
      </c>
      <c r="U52" s="236">
        <v>19479</v>
      </c>
      <c r="V52" s="236">
        <v>3806</v>
      </c>
      <c r="W52" s="237">
        <v>4695</v>
      </c>
      <c r="X52" s="163">
        <v>77270</v>
      </c>
      <c r="Y52" s="235"/>
      <c r="Z52" s="236"/>
      <c r="AA52" s="236"/>
      <c r="AB52" s="236"/>
      <c r="AC52" s="236"/>
      <c r="AD52" s="236"/>
      <c r="AE52" s="236"/>
      <c r="AF52" s="236"/>
      <c r="AG52" s="236"/>
      <c r="AH52" s="237"/>
      <c r="AI52" s="163"/>
      <c r="AJ52" s="232">
        <v>79485</v>
      </c>
    </row>
    <row r="53" spans="1:36" ht="12" thickBot="1" x14ac:dyDescent="0.25">
      <c r="A53" s="152" t="s">
        <v>155</v>
      </c>
      <c r="B53" s="72"/>
      <c r="C53" s="73">
        <v>6567</v>
      </c>
      <c r="D53" s="73">
        <v>1130</v>
      </c>
      <c r="E53" s="73">
        <v>10659</v>
      </c>
      <c r="F53" s="73">
        <v>74891</v>
      </c>
      <c r="G53" s="73">
        <v>4950</v>
      </c>
      <c r="H53" s="73">
        <v>17255</v>
      </c>
      <c r="I53" s="73">
        <v>36107</v>
      </c>
      <c r="J53" s="73">
        <v>17779</v>
      </c>
      <c r="K53" s="73">
        <v>5222</v>
      </c>
      <c r="L53" s="73">
        <v>2859</v>
      </c>
      <c r="M53" s="72">
        <v>177419</v>
      </c>
      <c r="N53" s="73">
        <v>38247</v>
      </c>
      <c r="O53" s="73">
        <v>33670</v>
      </c>
      <c r="P53" s="73">
        <v>41841</v>
      </c>
      <c r="Q53" s="73">
        <v>70698</v>
      </c>
      <c r="R53" s="73">
        <v>3589</v>
      </c>
      <c r="S53" s="73">
        <v>12748</v>
      </c>
      <c r="T53" s="73">
        <v>49290</v>
      </c>
      <c r="U53" s="73">
        <v>30244</v>
      </c>
      <c r="V53" s="73">
        <v>95856</v>
      </c>
      <c r="W53" s="73">
        <v>76806</v>
      </c>
      <c r="X53" s="72">
        <v>452989</v>
      </c>
      <c r="Y53" s="73">
        <v>837</v>
      </c>
      <c r="Z53" s="73">
        <v>130</v>
      </c>
      <c r="AA53" s="73">
        <v>687</v>
      </c>
      <c r="AB53" s="73">
        <v>8061</v>
      </c>
      <c r="AC53" s="73">
        <v>2000</v>
      </c>
      <c r="AD53" s="73"/>
      <c r="AE53" s="73">
        <v>3398</v>
      </c>
      <c r="AF53" s="73">
        <v>4219</v>
      </c>
      <c r="AG53" s="73">
        <v>1697</v>
      </c>
      <c r="AH53" s="73">
        <v>697</v>
      </c>
      <c r="AI53" s="72">
        <v>21726</v>
      </c>
      <c r="AJ53" s="72">
        <v>652134</v>
      </c>
    </row>
    <row r="54" spans="1:36" x14ac:dyDescent="0.2">
      <c r="A54" s="128" t="s">
        <v>41</v>
      </c>
      <c r="B54" s="151" t="s">
        <v>158</v>
      </c>
      <c r="C54" s="225"/>
      <c r="D54" s="167"/>
      <c r="E54" s="167"/>
      <c r="F54" s="167">
        <v>25</v>
      </c>
      <c r="G54" s="167">
        <v>6</v>
      </c>
      <c r="H54" s="167"/>
      <c r="I54" s="167"/>
      <c r="J54" s="167">
        <v>3</v>
      </c>
      <c r="K54" s="167">
        <v>2</v>
      </c>
      <c r="L54" s="226">
        <v>3</v>
      </c>
      <c r="M54" s="163">
        <v>39</v>
      </c>
      <c r="N54" s="225"/>
      <c r="O54" s="167"/>
      <c r="P54" s="167"/>
      <c r="Q54" s="167">
        <v>6</v>
      </c>
      <c r="R54" s="167"/>
      <c r="S54" s="167"/>
      <c r="T54" s="167"/>
      <c r="U54" s="167"/>
      <c r="V54" s="167"/>
      <c r="W54" s="226"/>
      <c r="X54" s="163">
        <v>6</v>
      </c>
      <c r="Y54" s="225"/>
      <c r="Z54" s="167"/>
      <c r="AA54" s="167"/>
      <c r="AB54" s="167"/>
      <c r="AC54" s="167"/>
      <c r="AD54" s="167"/>
      <c r="AE54" s="167"/>
      <c r="AF54" s="167"/>
      <c r="AG54" s="167">
        <v>2</v>
      </c>
      <c r="AH54" s="226"/>
      <c r="AI54" s="163">
        <v>2</v>
      </c>
      <c r="AJ54" s="164">
        <v>47</v>
      </c>
    </row>
    <row r="55" spans="1:36" x14ac:dyDescent="0.2">
      <c r="A55" s="67" t="s">
        <v>41</v>
      </c>
      <c r="B55" s="3" t="s">
        <v>159</v>
      </c>
      <c r="C55" s="153"/>
      <c r="D55" s="151"/>
      <c r="E55" s="151"/>
      <c r="F55" s="151"/>
      <c r="G55" s="151"/>
      <c r="H55" s="151"/>
      <c r="I55" s="151"/>
      <c r="J55" s="151"/>
      <c r="K55" s="151"/>
      <c r="L55" s="208"/>
      <c r="N55" s="153"/>
      <c r="O55" s="151"/>
      <c r="P55" s="151"/>
      <c r="Q55" s="151"/>
      <c r="R55" s="151"/>
      <c r="S55" s="151"/>
      <c r="T55" s="151"/>
      <c r="U55" s="151"/>
      <c r="V55" s="151">
        <v>200</v>
      </c>
      <c r="W55" s="208"/>
      <c r="X55" s="68">
        <v>200</v>
      </c>
      <c r="Y55" s="153"/>
      <c r="Z55" s="151"/>
      <c r="AA55" s="151"/>
      <c r="AB55" s="151"/>
      <c r="AC55" s="151"/>
      <c r="AD55" s="151"/>
      <c r="AE55" s="151"/>
      <c r="AF55" s="151"/>
      <c r="AG55" s="151"/>
      <c r="AH55" s="208"/>
      <c r="AJ55" s="185">
        <v>200</v>
      </c>
    </row>
    <row r="56" spans="1:36" ht="12" thickBot="1" x14ac:dyDescent="0.25">
      <c r="A56" s="184" t="s">
        <v>41</v>
      </c>
      <c r="B56" s="151" t="s">
        <v>206</v>
      </c>
      <c r="C56" s="235"/>
      <c r="D56" s="236"/>
      <c r="E56" s="236"/>
      <c r="F56" s="236"/>
      <c r="G56" s="236"/>
      <c r="H56" s="236"/>
      <c r="I56" s="236"/>
      <c r="J56" s="236"/>
      <c r="K56" s="236"/>
      <c r="L56" s="237"/>
      <c r="M56" s="163"/>
      <c r="N56" s="235"/>
      <c r="O56" s="236"/>
      <c r="P56" s="236"/>
      <c r="Q56" s="236">
        <v>1</v>
      </c>
      <c r="R56" s="236"/>
      <c r="S56" s="236"/>
      <c r="T56" s="236"/>
      <c r="U56" s="236"/>
      <c r="V56" s="236"/>
      <c r="W56" s="237"/>
      <c r="X56" s="163">
        <v>1</v>
      </c>
      <c r="Y56" s="235"/>
      <c r="Z56" s="236"/>
      <c r="AA56" s="236"/>
      <c r="AB56" s="236"/>
      <c r="AC56" s="236"/>
      <c r="AD56" s="236"/>
      <c r="AE56" s="236"/>
      <c r="AF56" s="236"/>
      <c r="AG56" s="236"/>
      <c r="AH56" s="237"/>
      <c r="AI56" s="163"/>
      <c r="AJ56" s="232">
        <v>1</v>
      </c>
    </row>
    <row r="57" spans="1:36" ht="12" thickBot="1" x14ac:dyDescent="0.25">
      <c r="A57" s="152" t="s">
        <v>211</v>
      </c>
      <c r="B57" s="72"/>
      <c r="C57" s="73"/>
      <c r="D57" s="73"/>
      <c r="E57" s="73"/>
      <c r="F57" s="73">
        <v>25</v>
      </c>
      <c r="G57" s="73">
        <v>6</v>
      </c>
      <c r="H57" s="73"/>
      <c r="I57" s="73"/>
      <c r="J57" s="73">
        <v>3</v>
      </c>
      <c r="K57" s="73">
        <v>2</v>
      </c>
      <c r="L57" s="73">
        <v>3</v>
      </c>
      <c r="M57" s="72">
        <v>39</v>
      </c>
      <c r="N57" s="73"/>
      <c r="O57" s="73"/>
      <c r="P57" s="73"/>
      <c r="Q57" s="73">
        <v>7</v>
      </c>
      <c r="R57" s="73"/>
      <c r="S57" s="73"/>
      <c r="T57" s="73"/>
      <c r="U57" s="73"/>
      <c r="V57" s="73">
        <v>200</v>
      </c>
      <c r="W57" s="73"/>
      <c r="X57" s="72">
        <v>207</v>
      </c>
      <c r="Y57" s="73"/>
      <c r="Z57" s="73"/>
      <c r="AA57" s="73"/>
      <c r="AB57" s="73"/>
      <c r="AC57" s="73"/>
      <c r="AD57" s="73"/>
      <c r="AE57" s="73"/>
      <c r="AF57" s="73"/>
      <c r="AG57" s="73">
        <v>2</v>
      </c>
      <c r="AH57" s="73"/>
      <c r="AI57" s="72">
        <v>2</v>
      </c>
      <c r="AJ57" s="72">
        <v>248</v>
      </c>
    </row>
    <row r="58" spans="1:36" x14ac:dyDescent="0.2">
      <c r="A58" s="3" t="s">
        <v>6</v>
      </c>
      <c r="B58" s="67" t="s">
        <v>231</v>
      </c>
      <c r="M58" s="185"/>
      <c r="T58" s="3">
        <v>70</v>
      </c>
      <c r="X58" s="185">
        <v>70</v>
      </c>
      <c r="AI58" s="185"/>
      <c r="AJ58" s="185">
        <v>70</v>
      </c>
    </row>
    <row r="59" spans="1:36" x14ac:dyDescent="0.2">
      <c r="A59" s="153" t="s">
        <v>6</v>
      </c>
      <c r="B59" s="67" t="s">
        <v>158</v>
      </c>
      <c r="C59" s="71"/>
      <c r="D59" s="71">
        <v>366</v>
      </c>
      <c r="E59" s="71">
        <v>691</v>
      </c>
      <c r="F59" s="71">
        <v>3885</v>
      </c>
      <c r="G59" s="71">
        <v>43</v>
      </c>
      <c r="H59" s="71">
        <v>93</v>
      </c>
      <c r="I59" s="71">
        <v>337</v>
      </c>
      <c r="J59" s="71">
        <v>93</v>
      </c>
      <c r="K59" s="71">
        <v>28</v>
      </c>
      <c r="L59" s="71">
        <v>20</v>
      </c>
      <c r="M59" s="165">
        <v>5556</v>
      </c>
      <c r="N59" s="71"/>
      <c r="O59" s="71"/>
      <c r="P59" s="71"/>
      <c r="Q59" s="71">
        <v>3709</v>
      </c>
      <c r="R59" s="71">
        <v>3262</v>
      </c>
      <c r="S59" s="71">
        <v>196</v>
      </c>
      <c r="T59" s="71">
        <v>4766</v>
      </c>
      <c r="U59" s="71">
        <v>34</v>
      </c>
      <c r="V59" s="71">
        <v>42</v>
      </c>
      <c r="W59" s="71">
        <v>40</v>
      </c>
      <c r="X59" s="165">
        <v>12049</v>
      </c>
      <c r="Y59" s="71"/>
      <c r="Z59" s="71">
        <v>190</v>
      </c>
      <c r="AA59" s="71">
        <v>298</v>
      </c>
      <c r="AB59" s="71">
        <v>673</v>
      </c>
      <c r="AC59" s="71">
        <v>12</v>
      </c>
      <c r="AD59" s="71"/>
      <c r="AE59" s="71">
        <v>8</v>
      </c>
      <c r="AF59" s="71">
        <v>1</v>
      </c>
      <c r="AG59" s="71">
        <v>5</v>
      </c>
      <c r="AH59" s="71">
        <v>6</v>
      </c>
      <c r="AI59" s="165">
        <v>1193</v>
      </c>
      <c r="AJ59" s="165">
        <v>18798</v>
      </c>
    </row>
    <row r="60" spans="1:36" x14ac:dyDescent="0.2">
      <c r="A60" s="153" t="s">
        <v>6</v>
      </c>
      <c r="B60" s="67" t="s">
        <v>159</v>
      </c>
      <c r="C60" s="71">
        <v>275</v>
      </c>
      <c r="D60" s="71">
        <v>7</v>
      </c>
      <c r="E60" s="71"/>
      <c r="F60" s="71">
        <v>36</v>
      </c>
      <c r="G60" s="71"/>
      <c r="H60" s="71"/>
      <c r="I60" s="71"/>
      <c r="J60" s="71"/>
      <c r="K60" s="71"/>
      <c r="L60" s="71"/>
      <c r="M60" s="165">
        <v>318</v>
      </c>
      <c r="N60" s="71">
        <v>38</v>
      </c>
      <c r="O60" s="71">
        <v>32</v>
      </c>
      <c r="P60" s="71">
        <v>35</v>
      </c>
      <c r="Q60" s="71">
        <v>154</v>
      </c>
      <c r="R60" s="71">
        <v>39</v>
      </c>
      <c r="S60" s="71"/>
      <c r="T60" s="71"/>
      <c r="U60" s="71"/>
      <c r="V60" s="71">
        <v>72</v>
      </c>
      <c r="W60" s="71">
        <v>319</v>
      </c>
      <c r="X60" s="165">
        <v>689</v>
      </c>
      <c r="Y60" s="71">
        <v>6</v>
      </c>
      <c r="Z60" s="71"/>
      <c r="AA60" s="71"/>
      <c r="AB60" s="71"/>
      <c r="AC60" s="71"/>
      <c r="AD60" s="71"/>
      <c r="AE60" s="71"/>
      <c r="AF60" s="71"/>
      <c r="AG60" s="71"/>
      <c r="AH60" s="71"/>
      <c r="AI60" s="165">
        <v>6</v>
      </c>
      <c r="AJ60" s="165">
        <v>1013</v>
      </c>
    </row>
    <row r="61" spans="1:36" x14ac:dyDescent="0.2">
      <c r="A61" s="153" t="s">
        <v>6</v>
      </c>
      <c r="B61" s="67" t="s">
        <v>188</v>
      </c>
      <c r="C61" s="71"/>
      <c r="D61" s="71"/>
      <c r="E61" s="71"/>
      <c r="F61" s="71">
        <v>12</v>
      </c>
      <c r="G61" s="71"/>
      <c r="H61" s="71"/>
      <c r="I61" s="71"/>
      <c r="J61" s="71"/>
      <c r="K61" s="71"/>
      <c r="L61" s="71"/>
      <c r="M61" s="165">
        <v>12</v>
      </c>
      <c r="N61" s="71"/>
      <c r="O61" s="71"/>
      <c r="P61" s="71">
        <v>4.5</v>
      </c>
      <c r="Q61" s="71">
        <v>22</v>
      </c>
      <c r="R61" s="71"/>
      <c r="S61" s="71"/>
      <c r="T61" s="71"/>
      <c r="U61" s="71"/>
      <c r="V61" s="71"/>
      <c r="W61" s="71"/>
      <c r="X61" s="165">
        <v>26.5</v>
      </c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165"/>
      <c r="AJ61" s="165">
        <v>38.5</v>
      </c>
    </row>
    <row r="62" spans="1:36" x14ac:dyDescent="0.2">
      <c r="A62" s="3" t="s">
        <v>6</v>
      </c>
      <c r="B62" s="67" t="s">
        <v>232</v>
      </c>
      <c r="I62" s="3">
        <v>44</v>
      </c>
      <c r="K62" s="3">
        <v>2</v>
      </c>
      <c r="L62" s="3">
        <v>1</v>
      </c>
      <c r="M62" s="185">
        <v>47</v>
      </c>
      <c r="X62" s="185"/>
      <c r="AI62" s="185"/>
      <c r="AJ62" s="185">
        <v>47</v>
      </c>
    </row>
    <row r="63" spans="1:36" x14ac:dyDescent="0.2">
      <c r="A63" s="153" t="s">
        <v>6</v>
      </c>
      <c r="B63" s="67" t="s">
        <v>205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5"/>
      <c r="N63" s="166"/>
      <c r="O63" s="166"/>
      <c r="P63" s="166"/>
      <c r="Q63" s="166">
        <v>676</v>
      </c>
      <c r="R63" s="166"/>
      <c r="S63" s="166"/>
      <c r="T63" s="166"/>
      <c r="U63" s="166"/>
      <c r="V63" s="166"/>
      <c r="W63" s="166"/>
      <c r="X63" s="165">
        <v>676</v>
      </c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165"/>
      <c r="AJ63" s="165">
        <v>676</v>
      </c>
    </row>
    <row r="64" spans="1:36" ht="12" thickBot="1" x14ac:dyDescent="0.25">
      <c r="A64" s="153" t="s">
        <v>6</v>
      </c>
      <c r="B64" s="67" t="s">
        <v>206</v>
      </c>
      <c r="C64" s="166"/>
      <c r="D64" s="166"/>
      <c r="E64" s="166"/>
      <c r="F64" s="166">
        <v>174</v>
      </c>
      <c r="G64" s="166"/>
      <c r="H64" s="166"/>
      <c r="I64" s="166"/>
      <c r="J64" s="166"/>
      <c r="K64" s="166"/>
      <c r="L64" s="166"/>
      <c r="M64" s="165">
        <v>174</v>
      </c>
      <c r="N64" s="166"/>
      <c r="O64" s="166"/>
      <c r="P64" s="166"/>
      <c r="Q64" s="166">
        <v>8367</v>
      </c>
      <c r="R64" s="166">
        <v>11066</v>
      </c>
      <c r="S64" s="166">
        <v>419</v>
      </c>
      <c r="T64" s="166">
        <v>6927</v>
      </c>
      <c r="U64" s="166">
        <v>6</v>
      </c>
      <c r="V64" s="166"/>
      <c r="W64" s="166"/>
      <c r="X64" s="165">
        <v>26785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165"/>
      <c r="AJ64" s="165">
        <v>26959</v>
      </c>
    </row>
    <row r="65" spans="1:36" ht="12" thickBot="1" x14ac:dyDescent="0.25">
      <c r="A65" s="152" t="s">
        <v>156</v>
      </c>
      <c r="B65" s="72"/>
      <c r="C65" s="73">
        <v>275</v>
      </c>
      <c r="D65" s="73">
        <v>373</v>
      </c>
      <c r="E65" s="73">
        <v>691</v>
      </c>
      <c r="F65" s="73">
        <v>4107</v>
      </c>
      <c r="G65" s="73">
        <v>43</v>
      </c>
      <c r="H65" s="73">
        <v>93</v>
      </c>
      <c r="I65" s="73">
        <v>381</v>
      </c>
      <c r="J65" s="73">
        <v>93</v>
      </c>
      <c r="K65" s="73">
        <v>30</v>
      </c>
      <c r="L65" s="73">
        <v>21</v>
      </c>
      <c r="M65" s="72">
        <v>6107</v>
      </c>
      <c r="N65" s="73">
        <v>38</v>
      </c>
      <c r="O65" s="73">
        <v>32</v>
      </c>
      <c r="P65" s="73">
        <v>39.5</v>
      </c>
      <c r="Q65" s="73">
        <v>12928</v>
      </c>
      <c r="R65" s="73">
        <v>14367</v>
      </c>
      <c r="S65" s="73">
        <v>615</v>
      </c>
      <c r="T65" s="73">
        <v>11763</v>
      </c>
      <c r="U65" s="73">
        <v>40</v>
      </c>
      <c r="V65" s="73">
        <v>114</v>
      </c>
      <c r="W65" s="73">
        <v>359</v>
      </c>
      <c r="X65" s="72">
        <v>40295.5</v>
      </c>
      <c r="Y65" s="73">
        <v>6</v>
      </c>
      <c r="Z65" s="73">
        <v>190</v>
      </c>
      <c r="AA65" s="73">
        <v>298</v>
      </c>
      <c r="AB65" s="73">
        <v>673</v>
      </c>
      <c r="AC65" s="73">
        <v>12</v>
      </c>
      <c r="AD65" s="73"/>
      <c r="AE65" s="73">
        <v>8</v>
      </c>
      <c r="AF65" s="73">
        <v>1</v>
      </c>
      <c r="AG65" s="73">
        <v>5</v>
      </c>
      <c r="AH65" s="73">
        <v>6</v>
      </c>
      <c r="AI65" s="72">
        <v>1199</v>
      </c>
      <c r="AJ65" s="72">
        <v>47601.5</v>
      </c>
    </row>
    <row r="66" spans="1:36" x14ac:dyDescent="0.2">
      <c r="A66" s="153" t="s">
        <v>44</v>
      </c>
      <c r="B66" s="67" t="s">
        <v>158</v>
      </c>
      <c r="C66" s="71"/>
      <c r="D66" s="71"/>
      <c r="E66" s="71">
        <v>10</v>
      </c>
      <c r="F66" s="71">
        <v>30</v>
      </c>
      <c r="G66" s="71"/>
      <c r="H66" s="71"/>
      <c r="I66" s="71"/>
      <c r="J66" s="71"/>
      <c r="K66" s="71"/>
      <c r="L66" s="71"/>
      <c r="M66" s="165">
        <v>40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5"/>
      <c r="Y66" s="71"/>
      <c r="Z66" s="71">
        <v>33</v>
      </c>
      <c r="AA66" s="71">
        <v>25</v>
      </c>
      <c r="AB66" s="71"/>
      <c r="AC66" s="71"/>
      <c r="AD66" s="71"/>
      <c r="AE66" s="71"/>
      <c r="AF66" s="71"/>
      <c r="AG66" s="71"/>
      <c r="AH66" s="71"/>
      <c r="AI66" s="165">
        <v>58</v>
      </c>
      <c r="AJ66" s="165">
        <v>98</v>
      </c>
    </row>
    <row r="67" spans="1:36" x14ac:dyDescent="0.2">
      <c r="A67" s="153" t="s">
        <v>44</v>
      </c>
      <c r="B67" s="67" t="s">
        <v>159</v>
      </c>
      <c r="C67" s="71">
        <v>14</v>
      </c>
      <c r="D67" s="71">
        <v>10</v>
      </c>
      <c r="E67" s="71"/>
      <c r="F67" s="71"/>
      <c r="G67" s="71"/>
      <c r="H67" s="71"/>
      <c r="I67" s="71"/>
      <c r="J67" s="71"/>
      <c r="K67" s="71"/>
      <c r="L67" s="71"/>
      <c r="M67" s="165">
        <v>24</v>
      </c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5"/>
      <c r="Y67" s="71">
        <v>6</v>
      </c>
      <c r="Z67" s="71"/>
      <c r="AA67" s="71"/>
      <c r="AB67" s="71"/>
      <c r="AC67" s="71"/>
      <c r="AD67" s="71"/>
      <c r="AE67" s="71"/>
      <c r="AF67" s="71"/>
      <c r="AG67" s="71"/>
      <c r="AH67" s="71"/>
      <c r="AI67" s="165">
        <v>6</v>
      </c>
      <c r="AJ67" s="165">
        <v>30</v>
      </c>
    </row>
    <row r="68" spans="1:36" ht="12.75" customHeight="1" thickBot="1" x14ac:dyDescent="0.25">
      <c r="A68" s="153" t="s">
        <v>44</v>
      </c>
      <c r="B68" s="67" t="s">
        <v>188</v>
      </c>
      <c r="C68" s="166"/>
      <c r="D68" s="166"/>
      <c r="E68" s="166"/>
      <c r="F68" s="166">
        <v>276</v>
      </c>
      <c r="G68" s="166">
        <v>10</v>
      </c>
      <c r="H68" s="166"/>
      <c r="I68" s="166"/>
      <c r="J68" s="166"/>
      <c r="K68" s="166"/>
      <c r="L68" s="166"/>
      <c r="M68" s="165">
        <v>286</v>
      </c>
      <c r="N68" s="166"/>
      <c r="O68" s="166"/>
      <c r="P68" s="166">
        <v>393</v>
      </c>
      <c r="Q68" s="166">
        <v>165</v>
      </c>
      <c r="R68" s="166"/>
      <c r="S68" s="166"/>
      <c r="T68" s="166"/>
      <c r="U68" s="166"/>
      <c r="V68" s="166"/>
      <c r="W68" s="166"/>
      <c r="X68" s="165">
        <v>558</v>
      </c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165"/>
      <c r="AJ68" s="165">
        <v>844</v>
      </c>
    </row>
    <row r="69" spans="1:36" ht="12" thickBot="1" x14ac:dyDescent="0.25">
      <c r="A69" s="152" t="s">
        <v>180</v>
      </c>
      <c r="B69" s="72"/>
      <c r="C69" s="73">
        <v>14</v>
      </c>
      <c r="D69" s="73">
        <v>10</v>
      </c>
      <c r="E69" s="73">
        <v>10</v>
      </c>
      <c r="F69" s="73">
        <v>306</v>
      </c>
      <c r="G69" s="73">
        <v>10</v>
      </c>
      <c r="H69" s="73"/>
      <c r="I69" s="73"/>
      <c r="J69" s="73"/>
      <c r="K69" s="73"/>
      <c r="L69" s="73"/>
      <c r="M69" s="72">
        <v>350</v>
      </c>
      <c r="N69" s="73"/>
      <c r="O69" s="73"/>
      <c r="P69" s="73">
        <v>393</v>
      </c>
      <c r="Q69" s="73">
        <v>165</v>
      </c>
      <c r="R69" s="73"/>
      <c r="S69" s="73"/>
      <c r="T69" s="73"/>
      <c r="U69" s="73"/>
      <c r="V69" s="73"/>
      <c r="W69" s="73"/>
      <c r="X69" s="72">
        <v>558</v>
      </c>
      <c r="Y69" s="73">
        <v>6</v>
      </c>
      <c r="Z69" s="73">
        <v>33</v>
      </c>
      <c r="AA69" s="73">
        <v>25</v>
      </c>
      <c r="AB69" s="73"/>
      <c r="AC69" s="73"/>
      <c r="AD69" s="73"/>
      <c r="AE69" s="73"/>
      <c r="AF69" s="73"/>
      <c r="AG69" s="73"/>
      <c r="AH69" s="73"/>
      <c r="AI69" s="72">
        <v>64</v>
      </c>
      <c r="AJ69" s="72">
        <v>972</v>
      </c>
    </row>
    <row r="70" spans="1:36" x14ac:dyDescent="0.2">
      <c r="A70" s="153" t="s">
        <v>7</v>
      </c>
      <c r="B70" s="67" t="s">
        <v>158</v>
      </c>
      <c r="C70" s="71"/>
      <c r="D70" s="71">
        <v>2</v>
      </c>
      <c r="E70" s="71">
        <v>33</v>
      </c>
      <c r="F70" s="71">
        <v>29</v>
      </c>
      <c r="G70" s="71"/>
      <c r="H70" s="71"/>
      <c r="I70" s="71"/>
      <c r="J70" s="71"/>
      <c r="K70" s="71"/>
      <c r="L70" s="71"/>
      <c r="M70" s="165">
        <v>64</v>
      </c>
      <c r="N70" s="166"/>
      <c r="O70" s="166"/>
      <c r="P70" s="166"/>
      <c r="Q70" s="166"/>
      <c r="R70" s="166"/>
      <c r="S70" s="166"/>
      <c r="T70" s="166">
        <v>4</v>
      </c>
      <c r="U70" s="166"/>
      <c r="V70" s="166">
        <v>72</v>
      </c>
      <c r="W70" s="166">
        <v>44</v>
      </c>
      <c r="X70" s="165">
        <v>120</v>
      </c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165"/>
      <c r="AJ70" s="165">
        <v>184</v>
      </c>
    </row>
    <row r="71" spans="1:36" x14ac:dyDescent="0.2">
      <c r="A71" s="153" t="s">
        <v>7</v>
      </c>
      <c r="B71" s="67" t="s">
        <v>159</v>
      </c>
      <c r="C71" s="71">
        <v>2</v>
      </c>
      <c r="D71" s="71">
        <v>1</v>
      </c>
      <c r="E71" s="71"/>
      <c r="F71" s="71"/>
      <c r="G71" s="71"/>
      <c r="H71" s="71"/>
      <c r="I71" s="71"/>
      <c r="J71" s="71"/>
      <c r="K71" s="71"/>
      <c r="L71" s="71"/>
      <c r="M71" s="165">
        <v>3</v>
      </c>
      <c r="N71" s="166"/>
      <c r="O71" s="166"/>
      <c r="P71" s="166"/>
      <c r="Q71" s="166"/>
      <c r="R71" s="166"/>
      <c r="S71" s="166"/>
      <c r="T71" s="166"/>
      <c r="U71" s="166"/>
      <c r="V71" s="166">
        <v>12</v>
      </c>
      <c r="W71" s="166">
        <v>53</v>
      </c>
      <c r="X71" s="165">
        <v>65</v>
      </c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165"/>
      <c r="AJ71" s="165">
        <v>68</v>
      </c>
    </row>
    <row r="72" spans="1:36" ht="12" thickBot="1" x14ac:dyDescent="0.25">
      <c r="A72" s="153" t="s">
        <v>7</v>
      </c>
      <c r="B72" s="67" t="s">
        <v>206</v>
      </c>
      <c r="M72" s="185"/>
      <c r="R72" s="3">
        <v>1</v>
      </c>
      <c r="T72" s="3">
        <v>39</v>
      </c>
      <c r="U72" s="3">
        <v>7</v>
      </c>
      <c r="X72" s="185">
        <v>47</v>
      </c>
      <c r="AI72" s="185"/>
      <c r="AJ72" s="185">
        <v>47</v>
      </c>
    </row>
    <row r="73" spans="1:36" ht="12" thickBot="1" x14ac:dyDescent="0.25">
      <c r="A73" s="152" t="s">
        <v>181</v>
      </c>
      <c r="B73" s="72"/>
      <c r="C73" s="73">
        <v>2</v>
      </c>
      <c r="D73" s="73">
        <v>3</v>
      </c>
      <c r="E73" s="73">
        <v>33</v>
      </c>
      <c r="F73" s="73">
        <v>29</v>
      </c>
      <c r="G73" s="73"/>
      <c r="H73" s="73"/>
      <c r="I73" s="73"/>
      <c r="J73" s="73"/>
      <c r="K73" s="73"/>
      <c r="L73" s="73"/>
      <c r="M73" s="72">
        <v>67</v>
      </c>
      <c r="N73" s="73"/>
      <c r="O73" s="73"/>
      <c r="P73" s="73"/>
      <c r="Q73" s="73"/>
      <c r="R73" s="73">
        <v>1</v>
      </c>
      <c r="S73" s="73"/>
      <c r="T73" s="73">
        <v>43</v>
      </c>
      <c r="U73" s="73">
        <v>7</v>
      </c>
      <c r="V73" s="73">
        <v>84</v>
      </c>
      <c r="W73" s="73">
        <v>97</v>
      </c>
      <c r="X73" s="72">
        <v>232</v>
      </c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2"/>
      <c r="AJ73" s="72">
        <v>299</v>
      </c>
    </row>
    <row r="74" spans="1:36" x14ac:dyDescent="0.2">
      <c r="A74" s="3" t="s">
        <v>47</v>
      </c>
      <c r="B74" s="67" t="s">
        <v>231</v>
      </c>
      <c r="M74" s="185"/>
      <c r="T74" s="3">
        <v>145</v>
      </c>
      <c r="X74" s="185">
        <v>145</v>
      </c>
      <c r="AI74" s="185"/>
      <c r="AJ74" s="185">
        <v>145</v>
      </c>
    </row>
    <row r="75" spans="1:36" x14ac:dyDescent="0.2">
      <c r="A75" s="153" t="s">
        <v>47</v>
      </c>
      <c r="B75" s="67" t="s">
        <v>205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5"/>
      <c r="N75" s="166"/>
      <c r="O75" s="166"/>
      <c r="P75" s="166"/>
      <c r="Q75" s="166">
        <v>148975</v>
      </c>
      <c r="R75" s="166"/>
      <c r="S75" s="166"/>
      <c r="T75" s="166"/>
      <c r="U75" s="166"/>
      <c r="V75" s="166"/>
      <c r="W75" s="166"/>
      <c r="X75" s="165">
        <v>148975</v>
      </c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165"/>
      <c r="AJ75" s="165">
        <v>148975</v>
      </c>
    </row>
    <row r="76" spans="1:36" ht="12" thickBot="1" x14ac:dyDescent="0.25">
      <c r="A76" s="3" t="s">
        <v>47</v>
      </c>
      <c r="B76" s="67" t="s">
        <v>206</v>
      </c>
      <c r="M76" s="185"/>
      <c r="T76" s="3">
        <v>160</v>
      </c>
      <c r="X76" s="185">
        <v>160</v>
      </c>
      <c r="AI76" s="185"/>
      <c r="AJ76" s="185">
        <v>160</v>
      </c>
    </row>
    <row r="77" spans="1:36" ht="12" thickBot="1" x14ac:dyDescent="0.25">
      <c r="A77" s="152" t="s">
        <v>210</v>
      </c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2"/>
      <c r="N77" s="73"/>
      <c r="O77" s="73"/>
      <c r="P77" s="73"/>
      <c r="Q77" s="73">
        <v>148975</v>
      </c>
      <c r="R77" s="73"/>
      <c r="S77" s="73"/>
      <c r="T77" s="73">
        <v>305</v>
      </c>
      <c r="U77" s="73"/>
      <c r="V77" s="73"/>
      <c r="W77" s="73"/>
      <c r="X77" s="72">
        <v>149280</v>
      </c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2"/>
      <c r="AJ77" s="72">
        <v>149280</v>
      </c>
    </row>
    <row r="78" spans="1:36" ht="12" thickBot="1" x14ac:dyDescent="0.25">
      <c r="A78" s="3" t="s">
        <v>49</v>
      </c>
      <c r="B78" s="206" t="s">
        <v>158</v>
      </c>
      <c r="M78" s="207"/>
      <c r="U78" s="3">
        <v>10</v>
      </c>
      <c r="X78" s="207">
        <v>10</v>
      </c>
      <c r="AI78" s="207"/>
      <c r="AJ78" s="207">
        <v>10</v>
      </c>
    </row>
    <row r="79" spans="1:36" ht="12" thickBot="1" x14ac:dyDescent="0.25">
      <c r="A79" s="152" t="s">
        <v>238</v>
      </c>
      <c r="B79" s="72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2"/>
      <c r="N79" s="73"/>
      <c r="O79" s="73"/>
      <c r="P79" s="73"/>
      <c r="Q79" s="73"/>
      <c r="R79" s="73"/>
      <c r="S79" s="73"/>
      <c r="T79" s="73"/>
      <c r="U79" s="73">
        <v>10</v>
      </c>
      <c r="V79" s="73"/>
      <c r="W79" s="73"/>
      <c r="X79" s="72">
        <v>10</v>
      </c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2"/>
      <c r="AJ79" s="72">
        <v>10</v>
      </c>
    </row>
    <row r="80" spans="1:36" x14ac:dyDescent="0.2">
      <c r="A80" s="3" t="s">
        <v>51</v>
      </c>
      <c r="B80" s="128" t="s">
        <v>231</v>
      </c>
      <c r="M80" s="231"/>
      <c r="T80" s="3">
        <v>28110</v>
      </c>
      <c r="X80" s="231">
        <v>28110</v>
      </c>
      <c r="AI80" s="231"/>
      <c r="AJ80" s="231">
        <v>28110</v>
      </c>
    </row>
    <row r="81" spans="1:36" x14ac:dyDescent="0.2">
      <c r="A81" s="3" t="s">
        <v>51</v>
      </c>
      <c r="B81" s="67" t="s">
        <v>158</v>
      </c>
      <c r="M81" s="185"/>
      <c r="T81" s="3">
        <v>3734</v>
      </c>
      <c r="X81" s="185">
        <v>3734</v>
      </c>
      <c r="AI81" s="185"/>
      <c r="AJ81" s="185">
        <v>3734</v>
      </c>
    </row>
    <row r="82" spans="1:36" x14ac:dyDescent="0.2">
      <c r="A82" s="3" t="s">
        <v>51</v>
      </c>
      <c r="B82" s="67" t="s">
        <v>159</v>
      </c>
      <c r="M82" s="185"/>
      <c r="V82" s="3">
        <v>2</v>
      </c>
      <c r="X82" s="185">
        <v>2</v>
      </c>
      <c r="AI82" s="185"/>
      <c r="AJ82" s="185">
        <v>2</v>
      </c>
    </row>
    <row r="83" spans="1:36" ht="12" thickBot="1" x14ac:dyDescent="0.25">
      <c r="A83" s="3" t="s">
        <v>51</v>
      </c>
      <c r="B83" s="184" t="s">
        <v>206</v>
      </c>
      <c r="M83" s="186"/>
      <c r="T83" s="3">
        <v>51003</v>
      </c>
      <c r="X83" s="186">
        <v>51003</v>
      </c>
      <c r="AI83" s="186"/>
      <c r="AJ83" s="186">
        <v>51003</v>
      </c>
    </row>
    <row r="84" spans="1:36" ht="12" thickBot="1" x14ac:dyDescent="0.25">
      <c r="A84" s="152" t="s">
        <v>233</v>
      </c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2"/>
      <c r="N84" s="73"/>
      <c r="O84" s="73"/>
      <c r="P84" s="73"/>
      <c r="Q84" s="73"/>
      <c r="R84" s="73"/>
      <c r="S84" s="73"/>
      <c r="T84" s="73">
        <v>82847</v>
      </c>
      <c r="U84" s="73"/>
      <c r="V84" s="73">
        <v>2</v>
      </c>
      <c r="W84" s="73"/>
      <c r="X84" s="72">
        <v>82849</v>
      </c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2"/>
      <c r="AJ84" s="72">
        <v>82849</v>
      </c>
    </row>
    <row r="85" spans="1:36" x14ac:dyDescent="0.2">
      <c r="A85" s="153" t="s">
        <v>53</v>
      </c>
      <c r="B85" s="67" t="s">
        <v>158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5"/>
      <c r="N85" s="166"/>
      <c r="O85" s="166"/>
      <c r="P85" s="166"/>
      <c r="Q85" s="166">
        <v>8</v>
      </c>
      <c r="R85" s="166">
        <v>15</v>
      </c>
      <c r="S85" s="166"/>
      <c r="T85" s="166">
        <v>33</v>
      </c>
      <c r="U85" s="166">
        <v>1</v>
      </c>
      <c r="V85" s="166"/>
      <c r="W85" s="166"/>
      <c r="X85" s="165">
        <v>57</v>
      </c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165"/>
      <c r="AJ85" s="165">
        <v>57</v>
      </c>
    </row>
    <row r="86" spans="1:36" ht="12" thickBot="1" x14ac:dyDescent="0.25">
      <c r="A86" s="153" t="s">
        <v>53</v>
      </c>
      <c r="B86" s="67" t="s">
        <v>188</v>
      </c>
      <c r="C86" s="166"/>
      <c r="D86" s="166"/>
      <c r="E86" s="166">
        <v>7</v>
      </c>
      <c r="F86" s="166"/>
      <c r="G86" s="166"/>
      <c r="H86" s="166"/>
      <c r="I86" s="166"/>
      <c r="J86" s="166"/>
      <c r="K86" s="166"/>
      <c r="L86" s="166"/>
      <c r="M86" s="165">
        <v>7</v>
      </c>
      <c r="N86" s="166"/>
      <c r="O86" s="166"/>
      <c r="P86" s="166"/>
      <c r="Q86" s="166">
        <v>245</v>
      </c>
      <c r="R86" s="166"/>
      <c r="S86" s="166"/>
      <c r="T86" s="166"/>
      <c r="U86" s="166"/>
      <c r="V86" s="166"/>
      <c r="W86" s="166"/>
      <c r="X86" s="165">
        <v>245</v>
      </c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165"/>
      <c r="AJ86" s="165">
        <v>252</v>
      </c>
    </row>
    <row r="87" spans="1:36" ht="12" thickBot="1" x14ac:dyDescent="0.25">
      <c r="A87" s="152" t="s">
        <v>189</v>
      </c>
      <c r="B87" s="72"/>
      <c r="C87" s="73"/>
      <c r="D87" s="73"/>
      <c r="E87" s="73">
        <v>7</v>
      </c>
      <c r="F87" s="73"/>
      <c r="G87" s="73"/>
      <c r="H87" s="73"/>
      <c r="I87" s="73"/>
      <c r="J87" s="73"/>
      <c r="K87" s="73"/>
      <c r="L87" s="73"/>
      <c r="M87" s="72">
        <v>7</v>
      </c>
      <c r="N87" s="73"/>
      <c r="O87" s="73"/>
      <c r="P87" s="73"/>
      <c r="Q87" s="73">
        <v>253</v>
      </c>
      <c r="R87" s="73">
        <v>15</v>
      </c>
      <c r="S87" s="73"/>
      <c r="T87" s="73">
        <v>33</v>
      </c>
      <c r="U87" s="73">
        <v>1</v>
      </c>
      <c r="V87" s="73"/>
      <c r="W87" s="73"/>
      <c r="X87" s="72">
        <v>302</v>
      </c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2"/>
      <c r="AJ87" s="72">
        <v>309</v>
      </c>
    </row>
    <row r="88" spans="1:36" x14ac:dyDescent="0.2">
      <c r="A88" s="128" t="s">
        <v>77</v>
      </c>
      <c r="B88" s="197" t="s">
        <v>226</v>
      </c>
      <c r="C88" s="225"/>
      <c r="D88" s="167"/>
      <c r="E88" s="167"/>
      <c r="F88" s="167"/>
      <c r="G88" s="167"/>
      <c r="H88" s="167"/>
      <c r="I88" s="167"/>
      <c r="J88" s="167"/>
      <c r="K88" s="167"/>
      <c r="L88" s="226"/>
      <c r="M88" s="224"/>
      <c r="N88" s="225"/>
      <c r="O88" s="167"/>
      <c r="P88" s="167"/>
      <c r="Q88" s="167"/>
      <c r="R88" s="167">
        <v>22</v>
      </c>
      <c r="S88" s="167"/>
      <c r="T88" s="167"/>
      <c r="U88" s="167"/>
      <c r="V88" s="167"/>
      <c r="W88" s="226"/>
      <c r="X88" s="224">
        <v>22</v>
      </c>
      <c r="Y88" s="225"/>
      <c r="Z88" s="167"/>
      <c r="AA88" s="167"/>
      <c r="AB88" s="167"/>
      <c r="AC88" s="167"/>
      <c r="AD88" s="167"/>
      <c r="AE88" s="167"/>
      <c r="AF88" s="167"/>
      <c r="AG88" s="167"/>
      <c r="AH88" s="226"/>
      <c r="AI88" s="224"/>
      <c r="AJ88" s="164">
        <v>22</v>
      </c>
    </row>
    <row r="89" spans="1:36" x14ac:dyDescent="0.2">
      <c r="A89" s="67" t="s">
        <v>77</v>
      </c>
      <c r="B89" s="153" t="s">
        <v>231</v>
      </c>
      <c r="C89" s="153"/>
      <c r="D89" s="151"/>
      <c r="E89" s="151"/>
      <c r="F89" s="151"/>
      <c r="G89" s="151"/>
      <c r="H89" s="151"/>
      <c r="I89" s="151"/>
      <c r="J89" s="151"/>
      <c r="K89" s="151"/>
      <c r="L89" s="208"/>
      <c r="M89" s="198"/>
      <c r="N89" s="153"/>
      <c r="O89" s="151"/>
      <c r="P89" s="151"/>
      <c r="Q89" s="151"/>
      <c r="R89" s="151"/>
      <c r="S89" s="151"/>
      <c r="T89" s="151">
        <v>4</v>
      </c>
      <c r="U89" s="151"/>
      <c r="V89" s="151"/>
      <c r="W89" s="208"/>
      <c r="X89" s="198">
        <v>4</v>
      </c>
      <c r="Y89" s="153"/>
      <c r="Z89" s="151"/>
      <c r="AA89" s="151"/>
      <c r="AB89" s="151"/>
      <c r="AC89" s="151"/>
      <c r="AD89" s="151"/>
      <c r="AE89" s="151"/>
      <c r="AF89" s="151"/>
      <c r="AG89" s="151"/>
      <c r="AH89" s="208"/>
      <c r="AI89" s="198"/>
      <c r="AJ89" s="185">
        <v>4</v>
      </c>
    </row>
    <row r="90" spans="1:36" x14ac:dyDescent="0.2">
      <c r="A90" s="67" t="s">
        <v>77</v>
      </c>
      <c r="B90" s="153" t="s">
        <v>158</v>
      </c>
      <c r="C90" s="221">
        <v>530</v>
      </c>
      <c r="D90" s="71">
        <v>523</v>
      </c>
      <c r="E90" s="71">
        <v>2008</v>
      </c>
      <c r="F90" s="71">
        <v>20807</v>
      </c>
      <c r="G90" s="71">
        <v>228</v>
      </c>
      <c r="H90" s="71">
        <v>1</v>
      </c>
      <c r="I90" s="71">
        <v>182</v>
      </c>
      <c r="J90" s="71">
        <v>168</v>
      </c>
      <c r="K90" s="71">
        <v>55</v>
      </c>
      <c r="L90" s="215">
        <v>32</v>
      </c>
      <c r="M90" s="163">
        <v>24534</v>
      </c>
      <c r="N90" s="221"/>
      <c r="O90" s="71"/>
      <c r="P90" s="71">
        <v>24</v>
      </c>
      <c r="Q90" s="71">
        <v>20725</v>
      </c>
      <c r="R90" s="71">
        <v>2037</v>
      </c>
      <c r="S90" s="71"/>
      <c r="T90" s="71">
        <v>3050</v>
      </c>
      <c r="U90" s="71">
        <v>1111</v>
      </c>
      <c r="V90" s="71">
        <v>24</v>
      </c>
      <c r="W90" s="215">
        <v>8</v>
      </c>
      <c r="X90" s="163">
        <v>26979</v>
      </c>
      <c r="Y90" s="221"/>
      <c r="Z90" s="71">
        <v>41</v>
      </c>
      <c r="AA90" s="71">
        <v>79</v>
      </c>
      <c r="AB90" s="71">
        <v>461</v>
      </c>
      <c r="AC90" s="71">
        <v>5</v>
      </c>
      <c r="AD90" s="71"/>
      <c r="AE90" s="71">
        <v>84</v>
      </c>
      <c r="AF90" s="71">
        <v>75</v>
      </c>
      <c r="AG90" s="71">
        <v>101</v>
      </c>
      <c r="AH90" s="215">
        <v>65</v>
      </c>
      <c r="AI90" s="163">
        <v>911</v>
      </c>
      <c r="AJ90" s="165">
        <v>52424</v>
      </c>
    </row>
    <row r="91" spans="1:36" x14ac:dyDescent="0.2">
      <c r="A91" s="67" t="s">
        <v>77</v>
      </c>
      <c r="B91" s="153" t="s">
        <v>159</v>
      </c>
      <c r="C91" s="221">
        <v>8</v>
      </c>
      <c r="D91" s="71">
        <v>2</v>
      </c>
      <c r="E91" s="71"/>
      <c r="F91" s="71"/>
      <c r="G91" s="71"/>
      <c r="H91" s="71"/>
      <c r="I91" s="71"/>
      <c r="J91" s="71"/>
      <c r="K91" s="71"/>
      <c r="L91" s="215">
        <v>1</v>
      </c>
      <c r="M91" s="163">
        <v>11</v>
      </c>
      <c r="N91" s="221"/>
      <c r="O91" s="71"/>
      <c r="P91" s="71"/>
      <c r="Q91" s="71"/>
      <c r="R91" s="71"/>
      <c r="S91" s="71"/>
      <c r="T91" s="71"/>
      <c r="U91" s="71"/>
      <c r="V91" s="71">
        <v>1</v>
      </c>
      <c r="W91" s="215"/>
      <c r="X91" s="163">
        <v>1</v>
      </c>
      <c r="Y91" s="221">
        <v>1</v>
      </c>
      <c r="Z91" s="71"/>
      <c r="AA91" s="71"/>
      <c r="AB91" s="71"/>
      <c r="AC91" s="71"/>
      <c r="AD91" s="71"/>
      <c r="AE91" s="71"/>
      <c r="AF91" s="71"/>
      <c r="AG91" s="71"/>
      <c r="AH91" s="215"/>
      <c r="AI91" s="163">
        <v>1</v>
      </c>
      <c r="AJ91" s="165">
        <v>13</v>
      </c>
    </row>
    <row r="92" spans="1:36" x14ac:dyDescent="0.2">
      <c r="A92" s="67" t="s">
        <v>77</v>
      </c>
      <c r="B92" s="153" t="s">
        <v>188</v>
      </c>
      <c r="C92" s="221"/>
      <c r="D92" s="71"/>
      <c r="E92" s="71">
        <v>1608</v>
      </c>
      <c r="F92" s="71">
        <v>28255</v>
      </c>
      <c r="G92" s="71">
        <v>2</v>
      </c>
      <c r="H92" s="71"/>
      <c r="I92" s="71"/>
      <c r="J92" s="71"/>
      <c r="K92" s="71"/>
      <c r="L92" s="215"/>
      <c r="M92" s="163">
        <v>29865</v>
      </c>
      <c r="N92" s="221"/>
      <c r="O92" s="71"/>
      <c r="P92" s="71">
        <v>50921.5</v>
      </c>
      <c r="Q92" s="71">
        <v>46155</v>
      </c>
      <c r="R92" s="71">
        <v>180</v>
      </c>
      <c r="S92" s="71"/>
      <c r="T92" s="71"/>
      <c r="U92" s="71"/>
      <c r="V92" s="71"/>
      <c r="W92" s="215"/>
      <c r="X92" s="163">
        <v>97256.5</v>
      </c>
      <c r="Y92" s="221"/>
      <c r="Z92" s="71"/>
      <c r="AA92" s="71">
        <v>11</v>
      </c>
      <c r="AB92" s="71"/>
      <c r="AC92" s="71"/>
      <c r="AD92" s="71"/>
      <c r="AE92" s="71"/>
      <c r="AF92" s="71"/>
      <c r="AG92" s="71"/>
      <c r="AH92" s="215"/>
      <c r="AI92" s="163">
        <v>11</v>
      </c>
      <c r="AJ92" s="165">
        <v>127132.5</v>
      </c>
    </row>
    <row r="93" spans="1:36" x14ac:dyDescent="0.2">
      <c r="A93" s="67" t="s">
        <v>77</v>
      </c>
      <c r="B93" s="3" t="s">
        <v>232</v>
      </c>
      <c r="C93" s="153"/>
      <c r="D93" s="151"/>
      <c r="E93" s="151"/>
      <c r="F93" s="151"/>
      <c r="G93" s="151"/>
      <c r="H93" s="151"/>
      <c r="I93" s="151"/>
      <c r="J93" s="151"/>
      <c r="K93" s="151"/>
      <c r="L93" s="208">
        <v>1</v>
      </c>
      <c r="M93" s="68">
        <v>1</v>
      </c>
      <c r="N93" s="153"/>
      <c r="O93" s="151"/>
      <c r="P93" s="151"/>
      <c r="Q93" s="151"/>
      <c r="R93" s="151"/>
      <c r="S93" s="151"/>
      <c r="T93" s="151"/>
      <c r="U93" s="151"/>
      <c r="V93" s="151"/>
      <c r="W93" s="208"/>
      <c r="Y93" s="153"/>
      <c r="Z93" s="151"/>
      <c r="AA93" s="151"/>
      <c r="AB93" s="151"/>
      <c r="AC93" s="151"/>
      <c r="AD93" s="151"/>
      <c r="AE93" s="151"/>
      <c r="AF93" s="151"/>
      <c r="AG93" s="151"/>
      <c r="AH93" s="208"/>
      <c r="AJ93" s="185">
        <v>1</v>
      </c>
    </row>
    <row r="94" spans="1:36" x14ac:dyDescent="0.2">
      <c r="A94" s="67" t="s">
        <v>77</v>
      </c>
      <c r="B94" s="251" t="s">
        <v>205</v>
      </c>
      <c r="C94" s="254"/>
      <c r="D94" s="170"/>
      <c r="E94" s="170"/>
      <c r="F94" s="170"/>
      <c r="G94" s="170"/>
      <c r="H94" s="170"/>
      <c r="I94" s="170"/>
      <c r="J94" s="170"/>
      <c r="K94" s="170"/>
      <c r="L94" s="255"/>
      <c r="M94" s="170"/>
      <c r="N94" s="254"/>
      <c r="O94" s="170"/>
      <c r="P94" s="170"/>
      <c r="Q94" s="171">
        <v>83</v>
      </c>
      <c r="R94" s="170"/>
      <c r="S94" s="170"/>
      <c r="T94" s="170"/>
      <c r="U94" s="170"/>
      <c r="V94" s="170"/>
      <c r="W94" s="255"/>
      <c r="X94" s="170">
        <v>83</v>
      </c>
      <c r="Y94" s="254"/>
      <c r="Z94" s="170"/>
      <c r="AA94" s="170"/>
      <c r="AB94" s="170"/>
      <c r="AC94" s="170"/>
      <c r="AD94" s="170"/>
      <c r="AE94" s="170"/>
      <c r="AF94" s="170"/>
      <c r="AG94" s="170"/>
      <c r="AH94" s="253"/>
      <c r="AI94" s="170"/>
      <c r="AJ94" s="173">
        <v>83</v>
      </c>
    </row>
    <row r="95" spans="1:36" x14ac:dyDescent="0.2">
      <c r="A95" s="174" t="s">
        <v>77</v>
      </c>
      <c r="B95" s="153" t="s">
        <v>237</v>
      </c>
      <c r="C95" s="153"/>
      <c r="D95" s="151"/>
      <c r="E95" s="151"/>
      <c r="F95" s="151"/>
      <c r="G95" s="151"/>
      <c r="H95" s="151"/>
      <c r="I95" s="151"/>
      <c r="J95" s="151"/>
      <c r="K95" s="151"/>
      <c r="L95" s="208"/>
      <c r="M95" s="198"/>
      <c r="N95" s="153"/>
      <c r="O95" s="151"/>
      <c r="P95" s="151"/>
      <c r="Q95" s="151"/>
      <c r="R95" s="151"/>
      <c r="S95" s="151"/>
      <c r="T95" s="151"/>
      <c r="U95" s="151">
        <v>10</v>
      </c>
      <c r="V95" s="151"/>
      <c r="W95" s="208"/>
      <c r="X95" s="198">
        <v>10</v>
      </c>
      <c r="Y95" s="153"/>
      <c r="Z95" s="151"/>
      <c r="AA95" s="151"/>
      <c r="AB95" s="151"/>
      <c r="AC95" s="151"/>
      <c r="AD95" s="151"/>
      <c r="AE95" s="151"/>
      <c r="AF95" s="151"/>
      <c r="AG95" s="151"/>
      <c r="AH95" s="208"/>
      <c r="AI95" s="198"/>
      <c r="AJ95" s="185">
        <v>10</v>
      </c>
    </row>
    <row r="96" spans="1:36" ht="12" thickBot="1" x14ac:dyDescent="0.25">
      <c r="A96" s="210" t="s">
        <v>77</v>
      </c>
      <c r="B96" s="222" t="s">
        <v>206</v>
      </c>
      <c r="C96" s="222"/>
      <c r="D96" s="223"/>
      <c r="E96" s="223"/>
      <c r="F96" s="223">
        <v>1410</v>
      </c>
      <c r="G96" s="223"/>
      <c r="H96" s="223"/>
      <c r="I96" s="223"/>
      <c r="J96" s="223"/>
      <c r="K96" s="223"/>
      <c r="L96" s="209"/>
      <c r="M96" s="239">
        <v>1410</v>
      </c>
      <c r="N96" s="222"/>
      <c r="O96" s="223"/>
      <c r="P96" s="223"/>
      <c r="Q96" s="223">
        <v>4271</v>
      </c>
      <c r="R96" s="223">
        <v>3528</v>
      </c>
      <c r="S96" s="223"/>
      <c r="T96" s="223">
        <v>4695</v>
      </c>
      <c r="U96" s="223">
        <v>2695</v>
      </c>
      <c r="V96" s="223"/>
      <c r="W96" s="209"/>
      <c r="X96" s="239">
        <v>15189</v>
      </c>
      <c r="Y96" s="222"/>
      <c r="Z96" s="223"/>
      <c r="AA96" s="223"/>
      <c r="AB96" s="223"/>
      <c r="AC96" s="223"/>
      <c r="AD96" s="223"/>
      <c r="AE96" s="223"/>
      <c r="AF96" s="223"/>
      <c r="AG96" s="223"/>
      <c r="AH96" s="209"/>
      <c r="AI96" s="239"/>
      <c r="AJ96" s="186">
        <v>16599</v>
      </c>
    </row>
    <row r="97" spans="1:36" ht="12" thickBot="1" x14ac:dyDescent="0.25">
      <c r="A97" s="152" t="s">
        <v>157</v>
      </c>
      <c r="B97" s="72"/>
      <c r="C97" s="73">
        <v>538</v>
      </c>
      <c r="D97" s="73">
        <v>525</v>
      </c>
      <c r="E97" s="73">
        <v>3616</v>
      </c>
      <c r="F97" s="73">
        <v>50472</v>
      </c>
      <c r="G97" s="73">
        <v>230</v>
      </c>
      <c r="H97" s="73">
        <v>1</v>
      </c>
      <c r="I97" s="73">
        <v>182</v>
      </c>
      <c r="J97" s="73">
        <v>168</v>
      </c>
      <c r="K97" s="73">
        <v>55</v>
      </c>
      <c r="L97" s="73">
        <v>34</v>
      </c>
      <c r="M97" s="72">
        <v>55821</v>
      </c>
      <c r="N97" s="73"/>
      <c r="O97" s="73"/>
      <c r="P97" s="73">
        <v>50945.5</v>
      </c>
      <c r="Q97" s="73">
        <v>71234</v>
      </c>
      <c r="R97" s="73">
        <v>5767</v>
      </c>
      <c r="S97" s="73"/>
      <c r="T97" s="73">
        <v>7749</v>
      </c>
      <c r="U97" s="73">
        <v>3816</v>
      </c>
      <c r="V97" s="73">
        <v>25</v>
      </c>
      <c r="W97" s="73">
        <v>8</v>
      </c>
      <c r="X97" s="72">
        <v>139544.5</v>
      </c>
      <c r="Y97" s="152">
        <v>1</v>
      </c>
      <c r="Z97" s="73">
        <v>41</v>
      </c>
      <c r="AA97" s="73">
        <v>90</v>
      </c>
      <c r="AB97" s="73">
        <v>461</v>
      </c>
      <c r="AC97" s="73">
        <v>5</v>
      </c>
      <c r="AD97" s="73"/>
      <c r="AE97" s="73">
        <v>84</v>
      </c>
      <c r="AF97" s="73">
        <v>75</v>
      </c>
      <c r="AG97" s="73">
        <v>101</v>
      </c>
      <c r="AH97" s="172">
        <v>65</v>
      </c>
      <c r="AI97" s="73">
        <v>923</v>
      </c>
      <c r="AJ97" s="72">
        <v>196288.5</v>
      </c>
    </row>
    <row r="98" spans="1:36" ht="12" thickBot="1" x14ac:dyDescent="0.25">
      <c r="A98" s="161" t="s">
        <v>161</v>
      </c>
      <c r="B98" s="162"/>
      <c r="C98" s="168">
        <v>32788</v>
      </c>
      <c r="D98" s="168">
        <v>5334</v>
      </c>
      <c r="E98" s="168">
        <v>16643</v>
      </c>
      <c r="F98" s="168">
        <v>149613</v>
      </c>
      <c r="G98" s="168">
        <v>6441</v>
      </c>
      <c r="H98" s="168">
        <v>17816</v>
      </c>
      <c r="I98" s="168">
        <v>50719</v>
      </c>
      <c r="J98" s="168">
        <v>31201</v>
      </c>
      <c r="K98" s="168">
        <v>15285</v>
      </c>
      <c r="L98" s="168">
        <v>15601</v>
      </c>
      <c r="M98" s="169">
        <v>341441</v>
      </c>
      <c r="N98" s="168">
        <v>251883</v>
      </c>
      <c r="O98" s="168">
        <v>117336</v>
      </c>
      <c r="P98" s="168">
        <v>98654</v>
      </c>
      <c r="Q98" s="168">
        <v>343711</v>
      </c>
      <c r="R98" s="168">
        <v>209005</v>
      </c>
      <c r="S98" s="168">
        <v>14196</v>
      </c>
      <c r="T98" s="168">
        <v>338631</v>
      </c>
      <c r="U98" s="168">
        <v>107030.5</v>
      </c>
      <c r="V98" s="168">
        <v>199748</v>
      </c>
      <c r="W98" s="168">
        <v>198361</v>
      </c>
      <c r="X98" s="169">
        <v>1878555.5</v>
      </c>
      <c r="Y98" s="175">
        <v>2958</v>
      </c>
      <c r="Z98" s="168">
        <v>523</v>
      </c>
      <c r="AA98" s="168">
        <v>1202</v>
      </c>
      <c r="AB98" s="168">
        <v>10051</v>
      </c>
      <c r="AC98" s="168">
        <v>2088</v>
      </c>
      <c r="AD98" s="168"/>
      <c r="AE98" s="168">
        <v>4111</v>
      </c>
      <c r="AF98" s="168">
        <v>6131</v>
      </c>
      <c r="AG98" s="168">
        <v>2711</v>
      </c>
      <c r="AH98" s="176">
        <v>1380</v>
      </c>
      <c r="AI98" s="168">
        <v>31155</v>
      </c>
      <c r="AJ98" s="169">
        <v>2251151.5</v>
      </c>
    </row>
    <row r="102" spans="1:36" x14ac:dyDescent="0.2">
      <c r="A102" s="1" t="s">
        <v>92</v>
      </c>
    </row>
    <row r="103" spans="1:36" x14ac:dyDescent="0.2">
      <c r="A103" s="180"/>
      <c r="B103" s="180"/>
    </row>
    <row r="105" spans="1:36" x14ac:dyDescent="0.2">
      <c r="A105" s="3" t="s">
        <v>248</v>
      </c>
    </row>
    <row r="108" spans="1:36" x14ac:dyDescent="0.2">
      <c r="A108" s="3" t="s">
        <v>8</v>
      </c>
      <c r="B108" s="3" t="s">
        <v>103</v>
      </c>
    </row>
    <row r="109" spans="1:36" x14ac:dyDescent="0.2">
      <c r="B109" s="3" t="s">
        <v>162</v>
      </c>
    </row>
    <row r="110" spans="1:36" x14ac:dyDescent="0.2">
      <c r="B110" s="3" t="s">
        <v>160</v>
      </c>
    </row>
    <row r="111" spans="1:36" x14ac:dyDescent="0.2">
      <c r="B111" s="1" t="s">
        <v>163</v>
      </c>
    </row>
  </sheetData>
  <mergeCells count="9">
    <mergeCell ref="AJ3:AJ4"/>
    <mergeCell ref="X3:X4"/>
    <mergeCell ref="AI3:AI4"/>
    <mergeCell ref="A3:A4"/>
    <mergeCell ref="B3:B4"/>
    <mergeCell ref="M3:M4"/>
    <mergeCell ref="C3:L3"/>
    <mergeCell ref="N3:W3"/>
    <mergeCell ref="Y3:AH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Q11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3" sqref="B93"/>
    </sheetView>
  </sheetViews>
  <sheetFormatPr defaultColWidth="9.140625" defaultRowHeight="11.25" x14ac:dyDescent="0.2"/>
  <cols>
    <col min="1" max="1" width="21.28515625" style="3" customWidth="1"/>
    <col min="2" max="2" width="34.42578125" style="3" bestFit="1" customWidth="1"/>
    <col min="3" max="3" width="7.7109375" style="3" customWidth="1"/>
    <col min="4" max="4" width="8.7109375" style="3" customWidth="1"/>
    <col min="5" max="5" width="7.5703125" style="3" customWidth="1"/>
    <col min="6" max="42" width="8.5703125" style="3" customWidth="1"/>
    <col min="43" max="16384" width="9.140625" style="3"/>
  </cols>
  <sheetData>
    <row r="1" spans="1:43" ht="12.75" customHeight="1" x14ac:dyDescent="0.2">
      <c r="A1" s="2" t="s">
        <v>249</v>
      </c>
    </row>
    <row r="2" spans="1:43" ht="12" thickBot="1" x14ac:dyDescent="0.25">
      <c r="A2" s="148">
        <v>44509</v>
      </c>
    </row>
    <row r="3" spans="1:43" ht="13.5" customHeight="1" thickBot="1" x14ac:dyDescent="0.25">
      <c r="A3" s="279" t="s">
        <v>0</v>
      </c>
      <c r="B3" s="277" t="s">
        <v>1</v>
      </c>
      <c r="C3" s="276" t="s">
        <v>72</v>
      </c>
      <c r="D3" s="276"/>
      <c r="E3" s="276"/>
      <c r="F3" s="276"/>
      <c r="G3" s="276" t="s">
        <v>183</v>
      </c>
      <c r="H3" s="276"/>
      <c r="I3" s="276"/>
      <c r="J3" s="276"/>
      <c r="K3" s="281" t="s">
        <v>190</v>
      </c>
      <c r="L3" s="276"/>
      <c r="M3" s="276"/>
      <c r="N3" s="276"/>
      <c r="O3" s="281" t="s">
        <v>212</v>
      </c>
      <c r="P3" s="276"/>
      <c r="Q3" s="276"/>
      <c r="R3" s="282"/>
      <c r="S3" s="281" t="s">
        <v>227</v>
      </c>
      <c r="T3" s="276"/>
      <c r="U3" s="276"/>
      <c r="V3" s="276"/>
      <c r="W3" s="281" t="s">
        <v>228</v>
      </c>
      <c r="X3" s="276"/>
      <c r="Y3" s="276"/>
      <c r="Z3" s="276"/>
      <c r="AA3" s="281" t="s">
        <v>230</v>
      </c>
      <c r="AB3" s="276"/>
      <c r="AC3" s="276"/>
      <c r="AD3" s="276"/>
      <c r="AE3" s="281" t="s">
        <v>239</v>
      </c>
      <c r="AF3" s="276"/>
      <c r="AG3" s="276"/>
      <c r="AH3" s="276"/>
      <c r="AI3" s="281" t="s">
        <v>244</v>
      </c>
      <c r="AJ3" s="276"/>
      <c r="AK3" s="276"/>
      <c r="AL3" s="276"/>
      <c r="AM3" s="281" t="s">
        <v>250</v>
      </c>
      <c r="AN3" s="276"/>
      <c r="AO3" s="276"/>
      <c r="AP3" s="276"/>
      <c r="AQ3" s="274" t="s">
        <v>70</v>
      </c>
    </row>
    <row r="4" spans="1:43" s="44" customFormat="1" ht="23.25" thickBot="1" x14ac:dyDescent="0.25">
      <c r="A4" s="280"/>
      <c r="B4" s="278"/>
      <c r="C4" s="245" t="s">
        <v>81</v>
      </c>
      <c r="D4" s="204" t="s">
        <v>68</v>
      </c>
      <c r="E4" s="246" t="s">
        <v>69</v>
      </c>
      <c r="F4" s="155" t="s">
        <v>2</v>
      </c>
      <c r="G4" s="154" t="s">
        <v>81</v>
      </c>
      <c r="H4" s="124" t="s">
        <v>68</v>
      </c>
      <c r="I4" s="241" t="s">
        <v>69</v>
      </c>
      <c r="J4" s="125" t="s">
        <v>2</v>
      </c>
      <c r="K4" s="154" t="s">
        <v>81</v>
      </c>
      <c r="L4" s="124" t="s">
        <v>68</v>
      </c>
      <c r="M4" s="241" t="s">
        <v>69</v>
      </c>
      <c r="N4" s="125" t="s">
        <v>2</v>
      </c>
      <c r="O4" s="154" t="s">
        <v>81</v>
      </c>
      <c r="P4" s="124" t="s">
        <v>68</v>
      </c>
      <c r="Q4" s="241" t="s">
        <v>69</v>
      </c>
      <c r="R4" s="125" t="s">
        <v>2</v>
      </c>
      <c r="S4" s="154" t="s">
        <v>81</v>
      </c>
      <c r="T4" s="124" t="s">
        <v>68</v>
      </c>
      <c r="U4" s="241" t="s">
        <v>69</v>
      </c>
      <c r="V4" s="125" t="s">
        <v>2</v>
      </c>
      <c r="W4" s="154" t="s">
        <v>81</v>
      </c>
      <c r="X4" s="124" t="s">
        <v>68</v>
      </c>
      <c r="Y4" s="241" t="s">
        <v>69</v>
      </c>
      <c r="Z4" s="125" t="s">
        <v>2</v>
      </c>
      <c r="AA4" s="154" t="s">
        <v>81</v>
      </c>
      <c r="AB4" s="124" t="s">
        <v>68</v>
      </c>
      <c r="AC4" s="241" t="s">
        <v>69</v>
      </c>
      <c r="AD4" s="125" t="s">
        <v>2</v>
      </c>
      <c r="AE4" s="154" t="s">
        <v>81</v>
      </c>
      <c r="AF4" s="124" t="s">
        <v>68</v>
      </c>
      <c r="AG4" s="241" t="s">
        <v>69</v>
      </c>
      <c r="AH4" s="125" t="s">
        <v>2</v>
      </c>
      <c r="AI4" s="154" t="s">
        <v>81</v>
      </c>
      <c r="AJ4" s="124" t="s">
        <v>68</v>
      </c>
      <c r="AK4" s="241" t="s">
        <v>69</v>
      </c>
      <c r="AL4" s="124" t="s">
        <v>2</v>
      </c>
      <c r="AM4" s="125" t="s">
        <v>81</v>
      </c>
      <c r="AN4" s="154" t="s">
        <v>68</v>
      </c>
      <c r="AO4" s="124" t="s">
        <v>69</v>
      </c>
      <c r="AP4" s="125" t="s">
        <v>2</v>
      </c>
      <c r="AQ4" s="275"/>
    </row>
    <row r="5" spans="1:43" x14ac:dyDescent="0.2">
      <c r="A5" s="216" t="s">
        <v>74</v>
      </c>
      <c r="B5" s="143" t="s">
        <v>226</v>
      </c>
      <c r="C5" s="219"/>
      <c r="D5" s="143"/>
      <c r="E5" s="213"/>
      <c r="F5" s="224"/>
      <c r="G5" s="219"/>
      <c r="H5" s="143"/>
      <c r="I5" s="213"/>
      <c r="J5" s="224"/>
      <c r="K5" s="219"/>
      <c r="L5" s="143"/>
      <c r="M5" s="213"/>
      <c r="N5" s="224"/>
      <c r="O5" s="225"/>
      <c r="P5" s="167"/>
      <c r="Q5" s="226"/>
      <c r="R5" s="224"/>
      <c r="S5" s="219"/>
      <c r="T5" s="143">
        <v>1.5</v>
      </c>
      <c r="U5" s="213"/>
      <c r="V5" s="224">
        <v>1.5</v>
      </c>
      <c r="W5" s="225"/>
      <c r="X5" s="167"/>
      <c r="Y5" s="226"/>
      <c r="Z5" s="224"/>
      <c r="AA5" s="225"/>
      <c r="AB5" s="167"/>
      <c r="AC5" s="226"/>
      <c r="AD5" s="224"/>
      <c r="AE5" s="225"/>
      <c r="AF5" s="167"/>
      <c r="AG5" s="226"/>
      <c r="AH5" s="224"/>
      <c r="AI5" s="256"/>
      <c r="AJ5" s="224"/>
      <c r="AK5" s="224"/>
      <c r="AL5" s="164"/>
      <c r="AM5" s="167"/>
      <c r="AN5" s="167"/>
      <c r="AO5" s="226"/>
      <c r="AP5" s="224"/>
      <c r="AQ5" s="164">
        <v>1.5</v>
      </c>
    </row>
    <row r="6" spans="1:43" x14ac:dyDescent="0.2">
      <c r="A6" s="217" t="s">
        <v>74</v>
      </c>
      <c r="B6" s="140" t="s">
        <v>231</v>
      </c>
      <c r="C6" s="220"/>
      <c r="D6" s="140"/>
      <c r="E6" s="214"/>
      <c r="F6" s="163"/>
      <c r="G6" s="220"/>
      <c r="H6" s="140"/>
      <c r="I6" s="214"/>
      <c r="J6" s="163"/>
      <c r="K6" s="220"/>
      <c r="L6" s="140"/>
      <c r="M6" s="214"/>
      <c r="N6" s="163"/>
      <c r="O6" s="221"/>
      <c r="P6" s="71"/>
      <c r="Q6" s="215"/>
      <c r="R6" s="163"/>
      <c r="S6" s="220"/>
      <c r="T6" s="140"/>
      <c r="U6" s="214"/>
      <c r="V6" s="163"/>
      <c r="W6" s="221"/>
      <c r="X6" s="71"/>
      <c r="Y6" s="215"/>
      <c r="Z6" s="163"/>
      <c r="AA6" s="221"/>
      <c r="AB6" s="71">
        <v>712</v>
      </c>
      <c r="AC6" s="215"/>
      <c r="AD6" s="163">
        <v>712</v>
      </c>
      <c r="AE6" s="221"/>
      <c r="AF6" s="71"/>
      <c r="AG6" s="215"/>
      <c r="AH6" s="163"/>
      <c r="AI6" s="211"/>
      <c r="AJ6" s="163"/>
      <c r="AK6" s="163"/>
      <c r="AL6" s="165"/>
      <c r="AM6" s="71"/>
      <c r="AN6" s="71"/>
      <c r="AO6" s="215"/>
      <c r="AP6" s="163"/>
      <c r="AQ6" s="165">
        <v>712</v>
      </c>
    </row>
    <row r="7" spans="1:43" x14ac:dyDescent="0.2">
      <c r="A7" s="217" t="s">
        <v>74</v>
      </c>
      <c r="B7" s="71" t="s">
        <v>158</v>
      </c>
      <c r="C7" s="221">
        <v>94</v>
      </c>
      <c r="D7" s="71"/>
      <c r="E7" s="215"/>
      <c r="F7" s="163">
        <v>94</v>
      </c>
      <c r="G7" s="221">
        <v>125</v>
      </c>
      <c r="H7" s="71"/>
      <c r="I7" s="215">
        <v>15</v>
      </c>
      <c r="J7" s="163">
        <v>140</v>
      </c>
      <c r="K7" s="221">
        <v>243</v>
      </c>
      <c r="L7" s="71">
        <v>10</v>
      </c>
      <c r="M7" s="215">
        <v>22</v>
      </c>
      <c r="N7" s="163">
        <v>275</v>
      </c>
      <c r="O7" s="221">
        <v>15094</v>
      </c>
      <c r="P7" s="71">
        <v>13263</v>
      </c>
      <c r="Q7" s="215">
        <v>593</v>
      </c>
      <c r="R7" s="163">
        <v>28950</v>
      </c>
      <c r="S7" s="221">
        <v>1087</v>
      </c>
      <c r="T7" s="71">
        <v>64976</v>
      </c>
      <c r="U7" s="215">
        <v>20</v>
      </c>
      <c r="V7" s="163">
        <v>66083</v>
      </c>
      <c r="W7" s="221">
        <v>6</v>
      </c>
      <c r="X7" s="71">
        <v>32</v>
      </c>
      <c r="Y7" s="215"/>
      <c r="Z7" s="163">
        <v>38</v>
      </c>
      <c r="AA7" s="221">
        <v>5729</v>
      </c>
      <c r="AB7" s="71">
        <v>98754</v>
      </c>
      <c r="AC7" s="215">
        <v>53</v>
      </c>
      <c r="AD7" s="163">
        <v>104536</v>
      </c>
      <c r="AE7" s="221">
        <v>2939</v>
      </c>
      <c r="AF7" s="71">
        <v>32151</v>
      </c>
      <c r="AG7" s="215">
        <v>1</v>
      </c>
      <c r="AH7" s="163">
        <v>35091</v>
      </c>
      <c r="AI7" s="211">
        <v>29</v>
      </c>
      <c r="AJ7" s="163">
        <v>56</v>
      </c>
      <c r="AK7" s="163">
        <v>3</v>
      </c>
      <c r="AL7" s="165">
        <v>88</v>
      </c>
      <c r="AM7" s="71">
        <v>19</v>
      </c>
      <c r="AN7" s="71">
        <v>22</v>
      </c>
      <c r="AO7" s="215"/>
      <c r="AP7" s="163">
        <v>41</v>
      </c>
      <c r="AQ7" s="165">
        <v>235336</v>
      </c>
    </row>
    <row r="8" spans="1:43" x14ac:dyDescent="0.2">
      <c r="A8" s="217" t="s">
        <v>74</v>
      </c>
      <c r="B8" s="151" t="s">
        <v>159</v>
      </c>
      <c r="C8" s="221">
        <v>13</v>
      </c>
      <c r="D8" s="71">
        <v>48</v>
      </c>
      <c r="E8" s="215">
        <v>2</v>
      </c>
      <c r="F8" s="163">
        <v>63</v>
      </c>
      <c r="G8" s="221">
        <v>2</v>
      </c>
      <c r="H8" s="71">
        <v>34</v>
      </c>
      <c r="I8" s="215"/>
      <c r="J8" s="163">
        <v>36</v>
      </c>
      <c r="K8" s="221"/>
      <c r="L8" s="71">
        <v>1</v>
      </c>
      <c r="M8" s="215"/>
      <c r="N8" s="163">
        <v>1</v>
      </c>
      <c r="O8" s="221">
        <v>5</v>
      </c>
      <c r="P8" s="71"/>
      <c r="Q8" s="215"/>
      <c r="R8" s="163">
        <v>5</v>
      </c>
      <c r="S8" s="221">
        <v>2</v>
      </c>
      <c r="T8" s="71">
        <v>55</v>
      </c>
      <c r="U8" s="215"/>
      <c r="V8" s="163">
        <v>57</v>
      </c>
      <c r="W8" s="221"/>
      <c r="X8" s="71"/>
      <c r="Y8" s="215"/>
      <c r="Z8" s="163"/>
      <c r="AA8" s="221"/>
      <c r="AB8" s="71"/>
      <c r="AC8" s="215"/>
      <c r="AD8" s="163"/>
      <c r="AE8" s="221"/>
      <c r="AF8" s="71"/>
      <c r="AG8" s="215"/>
      <c r="AH8" s="163"/>
      <c r="AI8" s="211"/>
      <c r="AJ8" s="163">
        <v>120</v>
      </c>
      <c r="AK8" s="163"/>
      <c r="AL8" s="165">
        <v>120</v>
      </c>
      <c r="AM8" s="71"/>
      <c r="AN8" s="71">
        <v>94</v>
      </c>
      <c r="AO8" s="215"/>
      <c r="AP8" s="163">
        <v>94</v>
      </c>
      <c r="AQ8" s="165">
        <v>376</v>
      </c>
    </row>
    <row r="9" spans="1:43" x14ac:dyDescent="0.2">
      <c r="A9" s="217" t="s">
        <v>74</v>
      </c>
      <c r="B9" s="151" t="s">
        <v>188</v>
      </c>
      <c r="C9" s="221"/>
      <c r="D9" s="71"/>
      <c r="E9" s="215"/>
      <c r="F9" s="163"/>
      <c r="G9" s="221"/>
      <c r="H9" s="71"/>
      <c r="I9" s="215"/>
      <c r="J9" s="163"/>
      <c r="K9" s="221">
        <v>11</v>
      </c>
      <c r="L9" s="71">
        <v>171</v>
      </c>
      <c r="M9" s="215"/>
      <c r="N9" s="163">
        <v>182</v>
      </c>
      <c r="O9" s="221">
        <v>306</v>
      </c>
      <c r="P9" s="71">
        <v>462</v>
      </c>
      <c r="Q9" s="215"/>
      <c r="R9" s="163">
        <v>768</v>
      </c>
      <c r="S9" s="221">
        <v>3</v>
      </c>
      <c r="T9" s="71">
        <v>5</v>
      </c>
      <c r="U9" s="215"/>
      <c r="V9" s="163">
        <v>8</v>
      </c>
      <c r="W9" s="221"/>
      <c r="X9" s="71"/>
      <c r="Y9" s="215"/>
      <c r="Z9" s="163"/>
      <c r="AA9" s="221"/>
      <c r="AB9" s="71"/>
      <c r="AC9" s="215"/>
      <c r="AD9" s="163"/>
      <c r="AE9" s="221"/>
      <c r="AF9" s="71"/>
      <c r="AG9" s="215"/>
      <c r="AH9" s="163"/>
      <c r="AI9" s="211"/>
      <c r="AJ9" s="163"/>
      <c r="AK9" s="163"/>
      <c r="AL9" s="165"/>
      <c r="AM9" s="71"/>
      <c r="AN9" s="71"/>
      <c r="AO9" s="215"/>
      <c r="AP9" s="163"/>
      <c r="AQ9" s="165">
        <v>958</v>
      </c>
    </row>
    <row r="10" spans="1:43" x14ac:dyDescent="0.2">
      <c r="A10" s="217" t="s">
        <v>74</v>
      </c>
      <c r="B10" s="3" t="s">
        <v>243</v>
      </c>
      <c r="C10" s="153"/>
      <c r="D10" s="151"/>
      <c r="E10" s="208"/>
      <c r="G10" s="153"/>
      <c r="H10" s="151"/>
      <c r="I10" s="208"/>
      <c r="K10" s="153"/>
      <c r="L10" s="151"/>
      <c r="M10" s="208"/>
      <c r="O10" s="153"/>
      <c r="P10" s="151"/>
      <c r="Q10" s="208"/>
      <c r="S10" s="153"/>
      <c r="T10" s="151"/>
      <c r="U10" s="208"/>
      <c r="W10" s="153"/>
      <c r="X10" s="151"/>
      <c r="Y10" s="208"/>
      <c r="AA10" s="153"/>
      <c r="AB10" s="151"/>
      <c r="AC10" s="208"/>
      <c r="AE10" s="153"/>
      <c r="AF10" s="151"/>
      <c r="AG10" s="208"/>
      <c r="AH10" s="68"/>
      <c r="AI10" s="212"/>
      <c r="AJ10" s="198">
        <v>80</v>
      </c>
      <c r="AK10" s="198"/>
      <c r="AL10" s="185">
        <v>80</v>
      </c>
      <c r="AM10" s="151"/>
      <c r="AN10" s="151">
        <v>403</v>
      </c>
      <c r="AO10" s="208"/>
      <c r="AP10" s="68">
        <v>403</v>
      </c>
      <c r="AQ10" s="185">
        <v>483</v>
      </c>
    </row>
    <row r="11" spans="1:43" x14ac:dyDescent="0.2">
      <c r="A11" s="217" t="s">
        <v>74</v>
      </c>
      <c r="B11" s="151" t="s">
        <v>232</v>
      </c>
      <c r="C11" s="153"/>
      <c r="D11" s="151"/>
      <c r="E11" s="208"/>
      <c r="F11" s="151"/>
      <c r="G11" s="153"/>
      <c r="H11" s="151"/>
      <c r="I11" s="208"/>
      <c r="J11" s="151"/>
      <c r="K11" s="153"/>
      <c r="L11" s="151"/>
      <c r="M11" s="208"/>
      <c r="N11" s="151"/>
      <c r="O11" s="153"/>
      <c r="P11" s="151"/>
      <c r="Q11" s="208"/>
      <c r="R11" s="198"/>
      <c r="S11" s="153"/>
      <c r="T11" s="151"/>
      <c r="U11" s="208"/>
      <c r="V11" s="198"/>
      <c r="W11" s="153"/>
      <c r="X11" s="151"/>
      <c r="Y11" s="208"/>
      <c r="Z11" s="198"/>
      <c r="AA11" s="153">
        <v>5</v>
      </c>
      <c r="AB11" s="151"/>
      <c r="AC11" s="208"/>
      <c r="AD11" s="198">
        <v>5</v>
      </c>
      <c r="AE11" s="153"/>
      <c r="AF11" s="151"/>
      <c r="AG11" s="208"/>
      <c r="AH11" s="198"/>
      <c r="AI11" s="212">
        <v>7</v>
      </c>
      <c r="AJ11" s="198"/>
      <c r="AK11" s="198"/>
      <c r="AL11" s="185">
        <v>7</v>
      </c>
      <c r="AM11" s="151">
        <v>6</v>
      </c>
      <c r="AN11" s="151"/>
      <c r="AO11" s="208"/>
      <c r="AP11" s="198">
        <v>6</v>
      </c>
      <c r="AQ11" s="185">
        <v>18</v>
      </c>
    </row>
    <row r="12" spans="1:43" x14ac:dyDescent="0.2">
      <c r="A12" s="217" t="s">
        <v>74</v>
      </c>
      <c r="B12" s="151" t="s">
        <v>205</v>
      </c>
      <c r="C12" s="153"/>
      <c r="D12" s="151"/>
      <c r="E12" s="208"/>
      <c r="F12" s="151"/>
      <c r="G12" s="153"/>
      <c r="H12" s="151"/>
      <c r="I12" s="208"/>
      <c r="J12" s="151"/>
      <c r="K12" s="153"/>
      <c r="L12" s="151"/>
      <c r="M12" s="208"/>
      <c r="N12" s="151"/>
      <c r="O12" s="153"/>
      <c r="P12" s="151">
        <v>325</v>
      </c>
      <c r="Q12" s="208"/>
      <c r="R12" s="198">
        <v>325</v>
      </c>
      <c r="S12" s="153"/>
      <c r="T12" s="151"/>
      <c r="U12" s="208"/>
      <c r="V12" s="151"/>
      <c r="W12" s="153"/>
      <c r="X12" s="151"/>
      <c r="Y12" s="208"/>
      <c r="Z12" s="151"/>
      <c r="AA12" s="153"/>
      <c r="AB12" s="151"/>
      <c r="AC12" s="208"/>
      <c r="AD12" s="151"/>
      <c r="AE12" s="153"/>
      <c r="AF12" s="151"/>
      <c r="AG12" s="208"/>
      <c r="AH12" s="198"/>
      <c r="AI12" s="212"/>
      <c r="AJ12" s="198"/>
      <c r="AK12" s="198"/>
      <c r="AL12" s="185"/>
      <c r="AM12" s="151"/>
      <c r="AN12" s="151"/>
      <c r="AO12" s="208"/>
      <c r="AP12" s="198"/>
      <c r="AQ12" s="185">
        <v>325</v>
      </c>
    </row>
    <row r="13" spans="1:43" x14ac:dyDescent="0.2">
      <c r="A13" s="217" t="s">
        <v>74</v>
      </c>
      <c r="B13" s="3" t="s">
        <v>237</v>
      </c>
      <c r="C13" s="153"/>
      <c r="D13" s="151"/>
      <c r="E13" s="208"/>
      <c r="G13" s="153"/>
      <c r="H13" s="151"/>
      <c r="I13" s="208"/>
      <c r="K13" s="153"/>
      <c r="L13" s="151"/>
      <c r="M13" s="208"/>
      <c r="O13" s="153"/>
      <c r="P13" s="151"/>
      <c r="Q13" s="208"/>
      <c r="S13" s="153"/>
      <c r="T13" s="151"/>
      <c r="U13" s="208"/>
      <c r="W13" s="153"/>
      <c r="X13" s="151"/>
      <c r="Y13" s="208"/>
      <c r="AA13" s="153"/>
      <c r="AB13" s="151"/>
      <c r="AC13" s="208"/>
      <c r="AD13" s="151"/>
      <c r="AE13" s="153"/>
      <c r="AF13" s="151">
        <v>16</v>
      </c>
      <c r="AG13" s="208"/>
      <c r="AH13" s="198">
        <v>16</v>
      </c>
      <c r="AI13" s="212"/>
      <c r="AJ13" s="198"/>
      <c r="AK13" s="198"/>
      <c r="AL13" s="185"/>
      <c r="AM13" s="151"/>
      <c r="AN13" s="151"/>
      <c r="AO13" s="208"/>
      <c r="AP13" s="68"/>
      <c r="AQ13" s="185">
        <v>16</v>
      </c>
    </row>
    <row r="14" spans="1:43" ht="12" thickBot="1" x14ac:dyDescent="0.25">
      <c r="A14" s="218" t="s">
        <v>74</v>
      </c>
      <c r="B14" s="151" t="s">
        <v>206</v>
      </c>
      <c r="C14" s="222"/>
      <c r="D14" s="223"/>
      <c r="E14" s="209"/>
      <c r="F14" s="151"/>
      <c r="G14" s="222"/>
      <c r="H14" s="223"/>
      <c r="I14" s="209"/>
      <c r="J14" s="151"/>
      <c r="K14" s="222"/>
      <c r="L14" s="223"/>
      <c r="M14" s="209"/>
      <c r="N14" s="151"/>
      <c r="O14" s="222">
        <v>1010</v>
      </c>
      <c r="P14" s="223">
        <v>22466</v>
      </c>
      <c r="Q14" s="209"/>
      <c r="R14" s="198">
        <v>23476</v>
      </c>
      <c r="S14" s="222"/>
      <c r="T14" s="223">
        <v>113162</v>
      </c>
      <c r="U14" s="209"/>
      <c r="V14" s="198">
        <v>113162</v>
      </c>
      <c r="W14" s="222"/>
      <c r="X14" s="223">
        <v>4</v>
      </c>
      <c r="Y14" s="209"/>
      <c r="Z14" s="151">
        <v>4</v>
      </c>
      <c r="AA14" s="153"/>
      <c r="AB14" s="151">
        <v>80277</v>
      </c>
      <c r="AC14" s="208"/>
      <c r="AD14" s="198">
        <v>80277</v>
      </c>
      <c r="AE14" s="153"/>
      <c r="AF14" s="151">
        <v>34945</v>
      </c>
      <c r="AG14" s="208"/>
      <c r="AH14" s="198">
        <v>34945</v>
      </c>
      <c r="AI14" s="212"/>
      <c r="AJ14" s="198"/>
      <c r="AK14" s="198"/>
      <c r="AL14" s="185"/>
      <c r="AM14" s="223"/>
      <c r="AN14" s="223"/>
      <c r="AO14" s="209"/>
      <c r="AP14" s="198"/>
      <c r="AQ14" s="186">
        <v>251864</v>
      </c>
    </row>
    <row r="15" spans="1:43" ht="12" thickBot="1" x14ac:dyDescent="0.25">
      <c r="A15" s="127" t="s">
        <v>78</v>
      </c>
      <c r="B15" s="126"/>
      <c r="C15" s="142">
        <v>107</v>
      </c>
      <c r="D15" s="126">
        <v>48</v>
      </c>
      <c r="E15" s="243">
        <v>2</v>
      </c>
      <c r="F15" s="73">
        <v>157</v>
      </c>
      <c r="G15" s="142">
        <v>127</v>
      </c>
      <c r="H15" s="126">
        <v>34</v>
      </c>
      <c r="I15" s="243">
        <v>15</v>
      </c>
      <c r="J15" s="73">
        <v>176</v>
      </c>
      <c r="K15" s="142">
        <v>254</v>
      </c>
      <c r="L15" s="126">
        <v>182</v>
      </c>
      <c r="M15" s="243">
        <v>22</v>
      </c>
      <c r="N15" s="73">
        <v>458</v>
      </c>
      <c r="O15" s="152">
        <v>16415</v>
      </c>
      <c r="P15" s="73">
        <v>36516</v>
      </c>
      <c r="Q15" s="172">
        <v>593</v>
      </c>
      <c r="R15" s="73">
        <v>53524</v>
      </c>
      <c r="S15" s="142">
        <v>1092</v>
      </c>
      <c r="T15" s="126">
        <v>178199.5</v>
      </c>
      <c r="U15" s="243">
        <v>20</v>
      </c>
      <c r="V15" s="73">
        <v>179311.5</v>
      </c>
      <c r="W15" s="152">
        <v>6</v>
      </c>
      <c r="X15" s="73">
        <v>36</v>
      </c>
      <c r="Y15" s="172"/>
      <c r="Z15" s="73">
        <v>42</v>
      </c>
      <c r="AA15" s="152">
        <v>5734</v>
      </c>
      <c r="AB15" s="73">
        <v>179743</v>
      </c>
      <c r="AC15" s="172">
        <v>53</v>
      </c>
      <c r="AD15" s="73">
        <v>185530</v>
      </c>
      <c r="AE15" s="152">
        <v>2939</v>
      </c>
      <c r="AF15" s="73">
        <v>67112</v>
      </c>
      <c r="AG15" s="172">
        <v>1</v>
      </c>
      <c r="AH15" s="73">
        <v>70052</v>
      </c>
      <c r="AI15" s="152">
        <v>36</v>
      </c>
      <c r="AJ15" s="73">
        <v>256</v>
      </c>
      <c r="AK15" s="73">
        <v>3</v>
      </c>
      <c r="AL15" s="72">
        <v>295</v>
      </c>
      <c r="AM15" s="73">
        <v>25</v>
      </c>
      <c r="AN15" s="73">
        <v>519</v>
      </c>
      <c r="AO15" s="172"/>
      <c r="AP15" s="73">
        <v>544</v>
      </c>
      <c r="AQ15" s="72">
        <v>490089.5</v>
      </c>
    </row>
    <row r="16" spans="1:43" x14ac:dyDescent="0.2">
      <c r="A16" s="67" t="s">
        <v>208</v>
      </c>
      <c r="B16" s="151" t="s">
        <v>158</v>
      </c>
      <c r="C16" s="221"/>
      <c r="D16" s="71"/>
      <c r="E16" s="215"/>
      <c r="F16" s="163"/>
      <c r="G16" s="221"/>
      <c r="H16" s="71"/>
      <c r="I16" s="215"/>
      <c r="J16" s="163"/>
      <c r="K16" s="221"/>
      <c r="L16" s="71"/>
      <c r="M16" s="215"/>
      <c r="N16" s="163"/>
      <c r="O16" s="221">
        <v>9</v>
      </c>
      <c r="P16" s="163"/>
      <c r="Q16" s="230"/>
      <c r="R16" s="163">
        <v>9</v>
      </c>
      <c r="S16" s="221">
        <v>4</v>
      </c>
      <c r="T16" s="71">
        <v>28</v>
      </c>
      <c r="U16" s="215"/>
      <c r="V16" s="163">
        <v>32</v>
      </c>
      <c r="W16" s="211"/>
      <c r="X16" s="163"/>
      <c r="Y16" s="230"/>
      <c r="Z16" s="163"/>
      <c r="AA16" s="211"/>
      <c r="AB16" s="71">
        <v>29</v>
      </c>
      <c r="AC16" s="230"/>
      <c r="AD16" s="163">
        <v>29</v>
      </c>
      <c r="AE16" s="211"/>
      <c r="AF16" s="71">
        <v>1</v>
      </c>
      <c r="AG16" s="230"/>
      <c r="AH16" s="163">
        <v>1</v>
      </c>
      <c r="AI16" s="211"/>
      <c r="AJ16" s="163"/>
      <c r="AK16" s="163"/>
      <c r="AL16" s="165"/>
      <c r="AM16" s="163"/>
      <c r="AN16" s="71"/>
      <c r="AO16" s="230"/>
      <c r="AP16" s="163"/>
      <c r="AQ16" s="165">
        <v>71</v>
      </c>
    </row>
    <row r="17" spans="1:43" ht="12" thickBot="1" x14ac:dyDescent="0.25">
      <c r="A17" s="67" t="s">
        <v>208</v>
      </c>
      <c r="B17" s="151" t="s">
        <v>206</v>
      </c>
      <c r="C17" s="153"/>
      <c r="D17" s="151"/>
      <c r="E17" s="208"/>
      <c r="F17" s="151"/>
      <c r="G17" s="153"/>
      <c r="H17" s="151"/>
      <c r="I17" s="208"/>
      <c r="J17" s="151"/>
      <c r="K17" s="153"/>
      <c r="L17" s="151"/>
      <c r="M17" s="208"/>
      <c r="N17" s="151"/>
      <c r="O17" s="153"/>
      <c r="P17" s="151"/>
      <c r="Q17" s="208"/>
      <c r="R17" s="151"/>
      <c r="S17" s="153"/>
      <c r="T17" s="151">
        <v>11</v>
      </c>
      <c r="U17" s="208"/>
      <c r="V17" s="198">
        <v>11</v>
      </c>
      <c r="W17" s="153"/>
      <c r="X17" s="151"/>
      <c r="Y17" s="208"/>
      <c r="Z17" s="151"/>
      <c r="AA17" s="153"/>
      <c r="AB17" s="151">
        <v>2</v>
      </c>
      <c r="AC17" s="208"/>
      <c r="AD17" s="198">
        <v>2</v>
      </c>
      <c r="AE17" s="153"/>
      <c r="AF17" s="151">
        <v>1</v>
      </c>
      <c r="AG17" s="208"/>
      <c r="AH17" s="198">
        <v>1</v>
      </c>
      <c r="AI17" s="212"/>
      <c r="AJ17" s="198"/>
      <c r="AK17" s="198"/>
      <c r="AL17" s="185"/>
      <c r="AM17" s="151"/>
      <c r="AN17" s="151"/>
      <c r="AO17" s="208"/>
      <c r="AP17" s="198"/>
      <c r="AQ17" s="185">
        <v>14</v>
      </c>
    </row>
    <row r="18" spans="1:43" ht="12" thickBot="1" x14ac:dyDescent="0.25">
      <c r="A18" s="127" t="s">
        <v>208</v>
      </c>
      <c r="B18" s="126"/>
      <c r="C18" s="142"/>
      <c r="D18" s="126"/>
      <c r="E18" s="243"/>
      <c r="F18" s="73"/>
      <c r="G18" s="142"/>
      <c r="H18" s="126"/>
      <c r="I18" s="243"/>
      <c r="J18" s="73"/>
      <c r="K18" s="142"/>
      <c r="L18" s="126"/>
      <c r="M18" s="243"/>
      <c r="N18" s="73"/>
      <c r="O18" s="152">
        <v>9</v>
      </c>
      <c r="P18" s="73"/>
      <c r="Q18" s="172"/>
      <c r="R18" s="73">
        <v>9</v>
      </c>
      <c r="S18" s="142">
        <v>4</v>
      </c>
      <c r="T18" s="126">
        <v>39</v>
      </c>
      <c r="U18" s="243"/>
      <c r="V18" s="73">
        <v>43</v>
      </c>
      <c r="W18" s="152"/>
      <c r="X18" s="73"/>
      <c r="Y18" s="172"/>
      <c r="Z18" s="73"/>
      <c r="AA18" s="152"/>
      <c r="AB18" s="73">
        <v>31</v>
      </c>
      <c r="AC18" s="172"/>
      <c r="AD18" s="73">
        <v>31</v>
      </c>
      <c r="AE18" s="152"/>
      <c r="AF18" s="73">
        <v>2</v>
      </c>
      <c r="AG18" s="172"/>
      <c r="AH18" s="73">
        <v>2</v>
      </c>
      <c r="AI18" s="152"/>
      <c r="AJ18" s="73"/>
      <c r="AK18" s="73"/>
      <c r="AL18" s="72"/>
      <c r="AM18" s="73"/>
      <c r="AN18" s="73"/>
      <c r="AO18" s="172"/>
      <c r="AP18" s="73"/>
      <c r="AQ18" s="72">
        <v>85</v>
      </c>
    </row>
    <row r="19" spans="1:43" x14ac:dyDescent="0.2">
      <c r="A19" s="217" t="s">
        <v>75</v>
      </c>
      <c r="B19" s="140" t="s">
        <v>231</v>
      </c>
      <c r="C19" s="220"/>
      <c r="D19" s="140"/>
      <c r="E19" s="214"/>
      <c r="F19" s="163"/>
      <c r="G19" s="220"/>
      <c r="H19" s="140"/>
      <c r="I19" s="214"/>
      <c r="J19" s="163"/>
      <c r="K19" s="220"/>
      <c r="L19" s="140"/>
      <c r="M19" s="214"/>
      <c r="N19" s="163"/>
      <c r="O19" s="221"/>
      <c r="P19" s="71"/>
      <c r="Q19" s="215"/>
      <c r="R19" s="163"/>
      <c r="S19" s="220"/>
      <c r="T19" s="140"/>
      <c r="U19" s="214"/>
      <c r="V19" s="163"/>
      <c r="W19" s="211"/>
      <c r="X19" s="163"/>
      <c r="Y19" s="230"/>
      <c r="Z19" s="163"/>
      <c r="AA19" s="221"/>
      <c r="AB19" s="71">
        <v>1</v>
      </c>
      <c r="AC19" s="215"/>
      <c r="AD19" s="163">
        <v>1</v>
      </c>
      <c r="AE19" s="221"/>
      <c r="AF19" s="71"/>
      <c r="AG19" s="215"/>
      <c r="AH19" s="163"/>
      <c r="AI19" s="221"/>
      <c r="AJ19" s="71"/>
      <c r="AK19" s="71"/>
      <c r="AL19" s="165"/>
      <c r="AM19" s="71"/>
      <c r="AN19" s="71"/>
      <c r="AO19" s="215"/>
      <c r="AP19" s="163"/>
      <c r="AQ19" s="165">
        <v>1</v>
      </c>
    </row>
    <row r="20" spans="1:43" x14ac:dyDescent="0.2">
      <c r="A20" s="217" t="s">
        <v>75</v>
      </c>
      <c r="B20" s="140" t="s">
        <v>158</v>
      </c>
      <c r="C20" s="220">
        <v>16</v>
      </c>
      <c r="D20" s="140"/>
      <c r="E20" s="214"/>
      <c r="F20" s="163">
        <v>16</v>
      </c>
      <c r="G20" s="220">
        <v>107</v>
      </c>
      <c r="H20" s="140"/>
      <c r="I20" s="214">
        <v>24</v>
      </c>
      <c r="J20" s="163">
        <v>131</v>
      </c>
      <c r="K20" s="220">
        <v>1088</v>
      </c>
      <c r="L20" s="140">
        <v>6</v>
      </c>
      <c r="M20" s="214">
        <v>70</v>
      </c>
      <c r="N20" s="163">
        <v>1164</v>
      </c>
      <c r="O20" s="221">
        <v>506</v>
      </c>
      <c r="P20" s="71">
        <v>117</v>
      </c>
      <c r="Q20" s="215">
        <v>81</v>
      </c>
      <c r="R20" s="163">
        <v>704</v>
      </c>
      <c r="S20" s="220">
        <v>28</v>
      </c>
      <c r="T20" s="140">
        <v>1043</v>
      </c>
      <c r="U20" s="214">
        <v>16</v>
      </c>
      <c r="V20" s="163">
        <v>1087</v>
      </c>
      <c r="W20" s="221">
        <v>303</v>
      </c>
      <c r="X20" s="71">
        <v>515</v>
      </c>
      <c r="Y20" s="230"/>
      <c r="Z20" s="163">
        <v>818</v>
      </c>
      <c r="AA20" s="221">
        <v>1605</v>
      </c>
      <c r="AB20" s="71">
        <v>1471</v>
      </c>
      <c r="AC20" s="215">
        <v>149</v>
      </c>
      <c r="AD20" s="163">
        <v>3225</v>
      </c>
      <c r="AE20" s="221">
        <v>3898</v>
      </c>
      <c r="AF20" s="71">
        <v>603</v>
      </c>
      <c r="AG20" s="215">
        <v>985</v>
      </c>
      <c r="AH20" s="163">
        <v>5486</v>
      </c>
      <c r="AI20" s="221">
        <v>357</v>
      </c>
      <c r="AJ20" s="71">
        <v>889</v>
      </c>
      <c r="AK20" s="71">
        <v>201</v>
      </c>
      <c r="AL20" s="165">
        <v>1447</v>
      </c>
      <c r="AM20" s="71">
        <v>386</v>
      </c>
      <c r="AN20" s="71">
        <v>351</v>
      </c>
      <c r="AO20" s="215">
        <v>103</v>
      </c>
      <c r="AP20" s="163">
        <v>840</v>
      </c>
      <c r="AQ20" s="165">
        <v>14918</v>
      </c>
    </row>
    <row r="21" spans="1:43" x14ac:dyDescent="0.2">
      <c r="A21" s="217" t="s">
        <v>75</v>
      </c>
      <c r="B21" s="71" t="s">
        <v>159</v>
      </c>
      <c r="C21" s="221">
        <v>3680</v>
      </c>
      <c r="D21" s="71">
        <v>20788</v>
      </c>
      <c r="E21" s="215">
        <v>358</v>
      </c>
      <c r="F21" s="163">
        <v>24826</v>
      </c>
      <c r="G21" s="221">
        <v>540</v>
      </c>
      <c r="H21" s="71">
        <v>8961</v>
      </c>
      <c r="I21" s="215">
        <v>8</v>
      </c>
      <c r="J21" s="163">
        <v>9509</v>
      </c>
      <c r="K21" s="221">
        <v>138</v>
      </c>
      <c r="L21" s="71">
        <v>3338</v>
      </c>
      <c r="M21" s="215"/>
      <c r="N21" s="163">
        <v>3476</v>
      </c>
      <c r="O21" s="221">
        <v>100</v>
      </c>
      <c r="P21" s="71">
        <v>459</v>
      </c>
      <c r="Q21" s="215"/>
      <c r="R21" s="163">
        <v>559</v>
      </c>
      <c r="S21" s="221"/>
      <c r="T21" s="71">
        <v>73</v>
      </c>
      <c r="U21" s="215"/>
      <c r="V21" s="163">
        <v>73</v>
      </c>
      <c r="W21" s="221"/>
      <c r="X21" s="71"/>
      <c r="Y21" s="230"/>
      <c r="Z21" s="163"/>
      <c r="AA21" s="221"/>
      <c r="AB21" s="71"/>
      <c r="AC21" s="215"/>
      <c r="AD21" s="163"/>
      <c r="AE21" s="221"/>
      <c r="AF21" s="71"/>
      <c r="AG21" s="215"/>
      <c r="AH21" s="163"/>
      <c r="AI21" s="221">
        <v>28</v>
      </c>
      <c r="AJ21" s="71">
        <v>11478</v>
      </c>
      <c r="AK21" s="71"/>
      <c r="AL21" s="165">
        <v>11506</v>
      </c>
      <c r="AM21" s="71">
        <v>15</v>
      </c>
      <c r="AN21" s="71">
        <v>9306</v>
      </c>
      <c r="AO21" s="215"/>
      <c r="AP21" s="163">
        <v>9321</v>
      </c>
      <c r="AQ21" s="165">
        <v>59270</v>
      </c>
    </row>
    <row r="22" spans="1:43" x14ac:dyDescent="0.2">
      <c r="A22" s="217" t="s">
        <v>75</v>
      </c>
      <c r="B22" s="151" t="s">
        <v>188</v>
      </c>
      <c r="C22" s="221"/>
      <c r="D22" s="71"/>
      <c r="E22" s="215"/>
      <c r="F22" s="163"/>
      <c r="G22" s="221"/>
      <c r="H22" s="71"/>
      <c r="I22" s="215"/>
      <c r="J22" s="163"/>
      <c r="K22" s="221">
        <v>39</v>
      </c>
      <c r="L22" s="71">
        <v>933</v>
      </c>
      <c r="M22" s="215">
        <v>1</v>
      </c>
      <c r="N22" s="163">
        <v>973</v>
      </c>
      <c r="O22" s="221">
        <v>705</v>
      </c>
      <c r="P22" s="71">
        <v>844</v>
      </c>
      <c r="Q22" s="215"/>
      <c r="R22" s="163">
        <v>1549</v>
      </c>
      <c r="S22" s="221"/>
      <c r="T22" s="71"/>
      <c r="U22" s="215"/>
      <c r="V22" s="163"/>
      <c r="W22" s="211"/>
      <c r="X22" s="163"/>
      <c r="Y22" s="230"/>
      <c r="Z22" s="163"/>
      <c r="AA22" s="221"/>
      <c r="AB22" s="71"/>
      <c r="AC22" s="215"/>
      <c r="AD22" s="163"/>
      <c r="AE22" s="221"/>
      <c r="AF22" s="71"/>
      <c r="AG22" s="215"/>
      <c r="AH22" s="163"/>
      <c r="AI22" s="221"/>
      <c r="AJ22" s="71"/>
      <c r="AK22" s="71"/>
      <c r="AL22" s="165"/>
      <c r="AM22" s="71"/>
      <c r="AN22" s="71"/>
      <c r="AO22" s="215"/>
      <c r="AP22" s="163"/>
      <c r="AQ22" s="165">
        <v>2522</v>
      </c>
    </row>
    <row r="23" spans="1:43" x14ac:dyDescent="0.2">
      <c r="A23" s="217" t="s">
        <v>75</v>
      </c>
      <c r="B23" s="3" t="s">
        <v>243</v>
      </c>
      <c r="C23" s="153"/>
      <c r="D23" s="151"/>
      <c r="E23" s="208"/>
      <c r="G23" s="153"/>
      <c r="H23" s="151"/>
      <c r="I23" s="208"/>
      <c r="K23" s="153"/>
      <c r="L23" s="151"/>
      <c r="M23" s="208"/>
      <c r="O23" s="153"/>
      <c r="P23" s="151"/>
      <c r="Q23" s="208"/>
      <c r="S23" s="153"/>
      <c r="T23" s="151"/>
      <c r="U23" s="208"/>
      <c r="W23" s="153"/>
      <c r="X23" s="151"/>
      <c r="Y23" s="208"/>
      <c r="AA23" s="153"/>
      <c r="AB23" s="151"/>
      <c r="AC23" s="208"/>
      <c r="AE23" s="153"/>
      <c r="AF23" s="151"/>
      <c r="AG23" s="208"/>
      <c r="AH23" s="68"/>
      <c r="AI23" s="153"/>
      <c r="AJ23" s="151">
        <v>92</v>
      </c>
      <c r="AK23" s="151"/>
      <c r="AL23" s="185">
        <v>92</v>
      </c>
      <c r="AM23" s="151"/>
      <c r="AN23" s="151">
        <v>857</v>
      </c>
      <c r="AO23" s="208"/>
      <c r="AP23" s="68">
        <v>857</v>
      </c>
      <c r="AQ23" s="185">
        <v>949</v>
      </c>
    </row>
    <row r="24" spans="1:43" x14ac:dyDescent="0.2">
      <c r="A24" s="217" t="s">
        <v>75</v>
      </c>
      <c r="B24" s="151" t="s">
        <v>232</v>
      </c>
      <c r="C24" s="153"/>
      <c r="D24" s="151"/>
      <c r="E24" s="208"/>
      <c r="F24" s="151"/>
      <c r="G24" s="153"/>
      <c r="H24" s="151"/>
      <c r="I24" s="208"/>
      <c r="J24" s="151"/>
      <c r="K24" s="153"/>
      <c r="L24" s="151"/>
      <c r="M24" s="208"/>
      <c r="N24" s="151"/>
      <c r="O24" s="153"/>
      <c r="P24" s="151"/>
      <c r="Q24" s="208"/>
      <c r="R24" s="151"/>
      <c r="S24" s="153"/>
      <c r="T24" s="151"/>
      <c r="U24" s="208"/>
      <c r="V24" s="151"/>
      <c r="W24" s="153"/>
      <c r="X24" s="151"/>
      <c r="Y24" s="208"/>
      <c r="Z24" s="151"/>
      <c r="AA24" s="153">
        <v>130</v>
      </c>
      <c r="AB24" s="151"/>
      <c r="AC24" s="208"/>
      <c r="AD24" s="198">
        <v>130</v>
      </c>
      <c r="AE24" s="153">
        <v>346</v>
      </c>
      <c r="AF24" s="151"/>
      <c r="AG24" s="208"/>
      <c r="AH24" s="198">
        <v>346</v>
      </c>
      <c r="AI24" s="153">
        <v>832</v>
      </c>
      <c r="AJ24" s="151"/>
      <c r="AK24" s="151"/>
      <c r="AL24" s="185">
        <v>832</v>
      </c>
      <c r="AM24" s="151">
        <v>782</v>
      </c>
      <c r="AN24" s="151"/>
      <c r="AO24" s="208"/>
      <c r="AP24" s="198">
        <v>782</v>
      </c>
      <c r="AQ24" s="185">
        <v>2090</v>
      </c>
    </row>
    <row r="25" spans="1:43" ht="12" thickBot="1" x14ac:dyDescent="0.25">
      <c r="A25" s="217" t="s">
        <v>75</v>
      </c>
      <c r="B25" s="151" t="s">
        <v>206</v>
      </c>
      <c r="C25" s="153"/>
      <c r="D25" s="151"/>
      <c r="E25" s="208"/>
      <c r="F25" s="151"/>
      <c r="G25" s="153"/>
      <c r="H25" s="151"/>
      <c r="I25" s="208"/>
      <c r="J25" s="151"/>
      <c r="K25" s="153"/>
      <c r="L25" s="151"/>
      <c r="M25" s="208"/>
      <c r="N25" s="151"/>
      <c r="O25" s="153">
        <v>7</v>
      </c>
      <c r="P25" s="151">
        <v>58</v>
      </c>
      <c r="Q25" s="208"/>
      <c r="R25" s="198">
        <v>65</v>
      </c>
      <c r="S25" s="153"/>
      <c r="T25" s="151">
        <v>5091.5</v>
      </c>
      <c r="U25" s="208"/>
      <c r="V25" s="198">
        <v>5091.5</v>
      </c>
      <c r="W25" s="153"/>
      <c r="X25" s="151">
        <v>214</v>
      </c>
      <c r="Y25" s="208"/>
      <c r="Z25" s="198">
        <v>214</v>
      </c>
      <c r="AA25" s="153"/>
      <c r="AB25" s="151">
        <v>1723</v>
      </c>
      <c r="AC25" s="208"/>
      <c r="AD25" s="198">
        <v>1723</v>
      </c>
      <c r="AE25" s="153"/>
      <c r="AF25" s="151">
        <v>498</v>
      </c>
      <c r="AG25" s="208"/>
      <c r="AH25" s="198">
        <v>498</v>
      </c>
      <c r="AI25" s="153"/>
      <c r="AJ25" s="151">
        <v>136</v>
      </c>
      <c r="AK25" s="151"/>
      <c r="AL25" s="185">
        <v>136</v>
      </c>
      <c r="AM25" s="151"/>
      <c r="AN25" s="151">
        <v>259</v>
      </c>
      <c r="AO25" s="208"/>
      <c r="AP25" s="198">
        <v>259</v>
      </c>
      <c r="AQ25" s="185">
        <v>7986.5</v>
      </c>
    </row>
    <row r="26" spans="1:43" ht="12" thickBot="1" x14ac:dyDescent="0.25">
      <c r="A26" s="127" t="s">
        <v>79</v>
      </c>
      <c r="B26" s="126"/>
      <c r="C26" s="142">
        <v>3696</v>
      </c>
      <c r="D26" s="126">
        <v>20788</v>
      </c>
      <c r="E26" s="243">
        <v>358</v>
      </c>
      <c r="F26" s="73">
        <v>24842</v>
      </c>
      <c r="G26" s="142">
        <v>647</v>
      </c>
      <c r="H26" s="126">
        <v>8961</v>
      </c>
      <c r="I26" s="243">
        <v>32</v>
      </c>
      <c r="J26" s="73">
        <v>9640</v>
      </c>
      <c r="K26" s="142">
        <v>1265</v>
      </c>
      <c r="L26" s="126">
        <v>4277</v>
      </c>
      <c r="M26" s="243">
        <v>71</v>
      </c>
      <c r="N26" s="73">
        <v>5613</v>
      </c>
      <c r="O26" s="152">
        <v>1318</v>
      </c>
      <c r="P26" s="73">
        <v>1478</v>
      </c>
      <c r="Q26" s="172">
        <v>81</v>
      </c>
      <c r="R26" s="73">
        <v>2877</v>
      </c>
      <c r="S26" s="142">
        <v>28</v>
      </c>
      <c r="T26" s="126">
        <v>6207.5</v>
      </c>
      <c r="U26" s="243">
        <v>16</v>
      </c>
      <c r="V26" s="73">
        <v>6251.5</v>
      </c>
      <c r="W26" s="152">
        <v>303</v>
      </c>
      <c r="X26" s="73">
        <v>729</v>
      </c>
      <c r="Y26" s="172"/>
      <c r="Z26" s="73">
        <v>1032</v>
      </c>
      <c r="AA26" s="152">
        <v>1735</v>
      </c>
      <c r="AB26" s="73">
        <v>3195</v>
      </c>
      <c r="AC26" s="172">
        <v>149</v>
      </c>
      <c r="AD26" s="73">
        <v>5079</v>
      </c>
      <c r="AE26" s="152">
        <v>4244</v>
      </c>
      <c r="AF26" s="73">
        <v>1101</v>
      </c>
      <c r="AG26" s="172">
        <v>985</v>
      </c>
      <c r="AH26" s="73">
        <v>6330</v>
      </c>
      <c r="AI26" s="152">
        <v>1217</v>
      </c>
      <c r="AJ26" s="73">
        <v>12595</v>
      </c>
      <c r="AK26" s="73">
        <v>201</v>
      </c>
      <c r="AL26" s="72">
        <v>14013</v>
      </c>
      <c r="AM26" s="73">
        <v>1183</v>
      </c>
      <c r="AN26" s="73">
        <v>10773</v>
      </c>
      <c r="AO26" s="172">
        <v>103</v>
      </c>
      <c r="AP26" s="73">
        <v>12059</v>
      </c>
      <c r="AQ26" s="72">
        <v>87736.5</v>
      </c>
    </row>
    <row r="27" spans="1:43" x14ac:dyDescent="0.2">
      <c r="A27" s="67" t="s">
        <v>36</v>
      </c>
      <c r="B27" s="151" t="s">
        <v>158</v>
      </c>
      <c r="C27" s="221"/>
      <c r="D27" s="71"/>
      <c r="E27" s="215"/>
      <c r="F27" s="163"/>
      <c r="G27" s="221"/>
      <c r="H27" s="71"/>
      <c r="I27" s="215"/>
      <c r="J27" s="163"/>
      <c r="K27" s="221"/>
      <c r="L27" s="71"/>
      <c r="M27" s="215"/>
      <c r="N27" s="163"/>
      <c r="O27" s="221">
        <v>720</v>
      </c>
      <c r="P27" s="71"/>
      <c r="Q27" s="230"/>
      <c r="R27" s="163">
        <v>720</v>
      </c>
      <c r="S27" s="221">
        <v>25</v>
      </c>
      <c r="T27" s="71"/>
      <c r="U27" s="215"/>
      <c r="V27" s="163">
        <v>25</v>
      </c>
      <c r="W27" s="211"/>
      <c r="X27" s="163"/>
      <c r="Y27" s="230"/>
      <c r="Z27" s="163"/>
      <c r="AA27" s="211"/>
      <c r="AB27" s="163"/>
      <c r="AC27" s="230"/>
      <c r="AD27" s="163"/>
      <c r="AE27" s="211"/>
      <c r="AF27" s="163"/>
      <c r="AG27" s="230"/>
      <c r="AH27" s="163"/>
      <c r="AI27" s="211"/>
      <c r="AJ27" s="163"/>
      <c r="AK27" s="163"/>
      <c r="AL27" s="165"/>
      <c r="AM27" s="163"/>
      <c r="AN27" s="163"/>
      <c r="AO27" s="230"/>
      <c r="AP27" s="163"/>
      <c r="AQ27" s="165">
        <v>745</v>
      </c>
    </row>
    <row r="28" spans="1:43" x14ac:dyDescent="0.2">
      <c r="A28" s="67" t="s">
        <v>36</v>
      </c>
      <c r="B28" s="151" t="s">
        <v>159</v>
      </c>
      <c r="C28" s="221"/>
      <c r="D28" s="71"/>
      <c r="E28" s="215"/>
      <c r="F28" s="163"/>
      <c r="G28" s="221"/>
      <c r="H28" s="71"/>
      <c r="I28" s="215"/>
      <c r="J28" s="163"/>
      <c r="K28" s="221"/>
      <c r="L28" s="71"/>
      <c r="M28" s="215"/>
      <c r="N28" s="163"/>
      <c r="O28" s="221">
        <v>21</v>
      </c>
      <c r="P28" s="71"/>
      <c r="Q28" s="230"/>
      <c r="R28" s="163">
        <v>21</v>
      </c>
      <c r="S28" s="221"/>
      <c r="T28" s="71"/>
      <c r="U28" s="215"/>
      <c r="V28" s="163"/>
      <c r="W28" s="211"/>
      <c r="X28" s="163"/>
      <c r="Y28" s="230"/>
      <c r="Z28" s="163"/>
      <c r="AA28" s="211"/>
      <c r="AB28" s="163"/>
      <c r="AC28" s="230"/>
      <c r="AD28" s="163"/>
      <c r="AE28" s="211"/>
      <c r="AF28" s="163"/>
      <c r="AG28" s="230"/>
      <c r="AH28" s="163"/>
      <c r="AI28" s="211"/>
      <c r="AJ28" s="163"/>
      <c r="AK28" s="163"/>
      <c r="AL28" s="165"/>
      <c r="AM28" s="163"/>
      <c r="AN28" s="163"/>
      <c r="AO28" s="230"/>
      <c r="AP28" s="163"/>
      <c r="AQ28" s="165">
        <v>21</v>
      </c>
    </row>
    <row r="29" spans="1:43" x14ac:dyDescent="0.2">
      <c r="A29" s="67" t="s">
        <v>36</v>
      </c>
      <c r="B29" s="151" t="s">
        <v>188</v>
      </c>
      <c r="C29" s="221"/>
      <c r="D29" s="71"/>
      <c r="E29" s="215"/>
      <c r="F29" s="163"/>
      <c r="G29" s="221"/>
      <c r="H29" s="71"/>
      <c r="I29" s="215"/>
      <c r="J29" s="163"/>
      <c r="K29" s="221"/>
      <c r="L29" s="71"/>
      <c r="M29" s="215"/>
      <c r="N29" s="163"/>
      <c r="O29" s="221">
        <v>17</v>
      </c>
      <c r="P29" s="71"/>
      <c r="Q29" s="230"/>
      <c r="R29" s="163">
        <v>17</v>
      </c>
      <c r="S29" s="221"/>
      <c r="T29" s="71"/>
      <c r="U29" s="215"/>
      <c r="V29" s="163"/>
      <c r="W29" s="211"/>
      <c r="X29" s="163"/>
      <c r="Y29" s="230"/>
      <c r="Z29" s="163"/>
      <c r="AA29" s="211"/>
      <c r="AB29" s="163"/>
      <c r="AC29" s="230"/>
      <c r="AD29" s="163"/>
      <c r="AE29" s="211"/>
      <c r="AF29" s="163"/>
      <c r="AG29" s="230"/>
      <c r="AH29" s="163"/>
      <c r="AI29" s="211"/>
      <c r="AJ29" s="163"/>
      <c r="AK29" s="163"/>
      <c r="AL29" s="165"/>
      <c r="AM29" s="163"/>
      <c r="AN29" s="163"/>
      <c r="AO29" s="230"/>
      <c r="AP29" s="163"/>
      <c r="AQ29" s="165">
        <v>17</v>
      </c>
    </row>
    <row r="30" spans="1:43" x14ac:dyDescent="0.2">
      <c r="A30" s="67" t="s">
        <v>36</v>
      </c>
      <c r="B30" s="151" t="s">
        <v>205</v>
      </c>
      <c r="C30" s="221"/>
      <c r="D30" s="71"/>
      <c r="E30" s="215"/>
      <c r="F30" s="163"/>
      <c r="G30" s="221"/>
      <c r="H30" s="71"/>
      <c r="I30" s="215"/>
      <c r="J30" s="163"/>
      <c r="K30" s="221"/>
      <c r="L30" s="71"/>
      <c r="M30" s="215"/>
      <c r="N30" s="163"/>
      <c r="O30" s="221"/>
      <c r="P30" s="71">
        <v>280</v>
      </c>
      <c r="Q30" s="230"/>
      <c r="R30" s="163">
        <v>280</v>
      </c>
      <c r="S30" s="221"/>
      <c r="T30" s="71"/>
      <c r="U30" s="215"/>
      <c r="V30" s="163"/>
      <c r="W30" s="211"/>
      <c r="X30" s="163"/>
      <c r="Y30" s="230"/>
      <c r="Z30" s="163"/>
      <c r="AA30" s="211"/>
      <c r="AB30" s="163"/>
      <c r="AC30" s="230"/>
      <c r="AD30" s="163"/>
      <c r="AE30" s="211"/>
      <c r="AF30" s="163"/>
      <c r="AG30" s="230"/>
      <c r="AH30" s="163"/>
      <c r="AI30" s="211"/>
      <c r="AJ30" s="163"/>
      <c r="AK30" s="163"/>
      <c r="AL30" s="165"/>
      <c r="AM30" s="163"/>
      <c r="AN30" s="163"/>
      <c r="AO30" s="230"/>
      <c r="AP30" s="163"/>
      <c r="AQ30" s="165">
        <v>280</v>
      </c>
    </row>
    <row r="31" spans="1:43" ht="12" thickBot="1" x14ac:dyDescent="0.25">
      <c r="A31" s="67" t="s">
        <v>36</v>
      </c>
      <c r="B31" s="151" t="s">
        <v>206</v>
      </c>
      <c r="C31" s="153"/>
      <c r="D31" s="151"/>
      <c r="E31" s="208"/>
      <c r="F31" s="151"/>
      <c r="G31" s="153"/>
      <c r="H31" s="151"/>
      <c r="I31" s="208"/>
      <c r="J31" s="151"/>
      <c r="K31" s="153"/>
      <c r="L31" s="151"/>
      <c r="M31" s="208"/>
      <c r="N31" s="151"/>
      <c r="O31" s="153"/>
      <c r="P31" s="151"/>
      <c r="Q31" s="208"/>
      <c r="R31" s="151"/>
      <c r="S31" s="153"/>
      <c r="T31" s="151">
        <v>180</v>
      </c>
      <c r="U31" s="208"/>
      <c r="V31" s="198">
        <v>180</v>
      </c>
      <c r="W31" s="212"/>
      <c r="X31" s="198"/>
      <c r="Y31" s="229"/>
      <c r="Z31" s="198"/>
      <c r="AA31" s="212"/>
      <c r="AB31" s="198"/>
      <c r="AC31" s="229"/>
      <c r="AD31" s="198"/>
      <c r="AE31" s="212"/>
      <c r="AF31" s="198"/>
      <c r="AG31" s="229"/>
      <c r="AH31" s="198"/>
      <c r="AI31" s="212"/>
      <c r="AJ31" s="198"/>
      <c r="AK31" s="198"/>
      <c r="AL31" s="185"/>
      <c r="AM31" s="198"/>
      <c r="AN31" s="198"/>
      <c r="AO31" s="229"/>
      <c r="AP31" s="198"/>
      <c r="AQ31" s="185">
        <v>180</v>
      </c>
    </row>
    <row r="32" spans="1:43" ht="12" thickBot="1" x14ac:dyDescent="0.25">
      <c r="A32" s="127" t="s">
        <v>209</v>
      </c>
      <c r="B32" s="126"/>
      <c r="C32" s="142"/>
      <c r="D32" s="126"/>
      <c r="E32" s="243"/>
      <c r="F32" s="73"/>
      <c r="G32" s="142"/>
      <c r="H32" s="126"/>
      <c r="I32" s="243"/>
      <c r="J32" s="73"/>
      <c r="K32" s="142"/>
      <c r="L32" s="126"/>
      <c r="M32" s="243"/>
      <c r="N32" s="73"/>
      <c r="O32" s="152">
        <v>758</v>
      </c>
      <c r="P32" s="73">
        <v>280</v>
      </c>
      <c r="Q32" s="172"/>
      <c r="R32" s="73">
        <v>1038</v>
      </c>
      <c r="S32" s="142">
        <v>25</v>
      </c>
      <c r="T32" s="126">
        <v>180</v>
      </c>
      <c r="U32" s="243"/>
      <c r="V32" s="73">
        <v>205</v>
      </c>
      <c r="W32" s="152"/>
      <c r="X32" s="73"/>
      <c r="Y32" s="172"/>
      <c r="Z32" s="73"/>
      <c r="AA32" s="152"/>
      <c r="AB32" s="73"/>
      <c r="AC32" s="172"/>
      <c r="AD32" s="73"/>
      <c r="AE32" s="152"/>
      <c r="AF32" s="73"/>
      <c r="AG32" s="172"/>
      <c r="AH32" s="73"/>
      <c r="AI32" s="152"/>
      <c r="AJ32" s="73"/>
      <c r="AK32" s="73"/>
      <c r="AL32" s="72"/>
      <c r="AM32" s="73"/>
      <c r="AN32" s="73"/>
      <c r="AO32" s="172"/>
      <c r="AP32" s="73"/>
      <c r="AQ32" s="72">
        <v>1243</v>
      </c>
    </row>
    <row r="33" spans="1:43" x14ac:dyDescent="0.2">
      <c r="A33" s="217" t="s">
        <v>4</v>
      </c>
      <c r="B33" s="140" t="s">
        <v>158</v>
      </c>
      <c r="C33" s="219"/>
      <c r="D33" s="143"/>
      <c r="E33" s="213"/>
      <c r="F33" s="163"/>
      <c r="G33" s="219"/>
      <c r="H33" s="143"/>
      <c r="I33" s="213"/>
      <c r="J33" s="163"/>
      <c r="K33" s="219">
        <v>6</v>
      </c>
      <c r="L33" s="143"/>
      <c r="M33" s="213"/>
      <c r="N33" s="163">
        <v>6</v>
      </c>
      <c r="O33" s="225">
        <v>138</v>
      </c>
      <c r="P33" s="167">
        <v>5</v>
      </c>
      <c r="Q33" s="226">
        <v>96</v>
      </c>
      <c r="R33" s="163">
        <v>239</v>
      </c>
      <c r="S33" s="219">
        <v>4</v>
      </c>
      <c r="T33" s="143"/>
      <c r="U33" s="213">
        <v>15</v>
      </c>
      <c r="V33" s="163">
        <v>19</v>
      </c>
      <c r="W33" s="256"/>
      <c r="X33" s="224"/>
      <c r="Y33" s="252"/>
      <c r="Z33" s="163"/>
      <c r="AA33" s="256"/>
      <c r="AB33" s="224"/>
      <c r="AC33" s="252"/>
      <c r="AD33" s="163"/>
      <c r="AE33" s="225">
        <v>6</v>
      </c>
      <c r="AF33" s="167"/>
      <c r="AG33" s="226">
        <v>15</v>
      </c>
      <c r="AH33" s="163">
        <v>21</v>
      </c>
      <c r="AI33" s="221">
        <v>38</v>
      </c>
      <c r="AJ33" s="71"/>
      <c r="AK33" s="71">
        <v>57</v>
      </c>
      <c r="AL33" s="165">
        <v>95</v>
      </c>
      <c r="AM33" s="167">
        <v>6</v>
      </c>
      <c r="AN33" s="167"/>
      <c r="AO33" s="226">
        <v>95</v>
      </c>
      <c r="AP33" s="163">
        <v>101</v>
      </c>
      <c r="AQ33" s="164">
        <v>481</v>
      </c>
    </row>
    <row r="34" spans="1:43" x14ac:dyDescent="0.2">
      <c r="A34" s="217" t="s">
        <v>4</v>
      </c>
      <c r="B34" s="71" t="s">
        <v>159</v>
      </c>
      <c r="C34" s="221">
        <v>539</v>
      </c>
      <c r="D34" s="71"/>
      <c r="E34" s="215">
        <v>7</v>
      </c>
      <c r="F34" s="163">
        <v>546</v>
      </c>
      <c r="G34" s="221">
        <v>257</v>
      </c>
      <c r="H34" s="71"/>
      <c r="I34" s="215"/>
      <c r="J34" s="163">
        <v>257</v>
      </c>
      <c r="K34" s="221"/>
      <c r="L34" s="71"/>
      <c r="M34" s="215"/>
      <c r="N34" s="163"/>
      <c r="O34" s="221">
        <v>9</v>
      </c>
      <c r="P34" s="71"/>
      <c r="Q34" s="215"/>
      <c r="R34" s="163">
        <v>9</v>
      </c>
      <c r="S34" s="221"/>
      <c r="T34" s="71"/>
      <c r="U34" s="215"/>
      <c r="V34" s="163"/>
      <c r="W34" s="211"/>
      <c r="X34" s="163"/>
      <c r="Y34" s="230"/>
      <c r="Z34" s="163"/>
      <c r="AA34" s="211"/>
      <c r="AB34" s="163"/>
      <c r="AC34" s="230"/>
      <c r="AD34" s="163"/>
      <c r="AE34" s="211"/>
      <c r="AF34" s="163"/>
      <c r="AG34" s="230"/>
      <c r="AH34" s="163"/>
      <c r="AI34" s="221"/>
      <c r="AJ34" s="71"/>
      <c r="AK34" s="71"/>
      <c r="AL34" s="165"/>
      <c r="AM34" s="163">
        <v>1</v>
      </c>
      <c r="AN34" s="163"/>
      <c r="AO34" s="230"/>
      <c r="AP34" s="163">
        <v>1</v>
      </c>
      <c r="AQ34" s="165">
        <v>813</v>
      </c>
    </row>
    <row r="35" spans="1:43" x14ac:dyDescent="0.2">
      <c r="A35" s="217" t="s">
        <v>4</v>
      </c>
      <c r="B35" s="3" t="s">
        <v>232</v>
      </c>
      <c r="C35" s="153"/>
      <c r="D35" s="151"/>
      <c r="E35" s="208"/>
      <c r="G35" s="153"/>
      <c r="H35" s="151"/>
      <c r="I35" s="208"/>
      <c r="K35" s="153"/>
      <c r="L35" s="151"/>
      <c r="M35" s="208"/>
      <c r="O35" s="153"/>
      <c r="P35" s="151"/>
      <c r="Q35" s="208"/>
      <c r="S35" s="153"/>
      <c r="T35" s="151"/>
      <c r="U35" s="208"/>
      <c r="W35" s="153"/>
      <c r="X35" s="151"/>
      <c r="Y35" s="208"/>
      <c r="AA35" s="153"/>
      <c r="AB35" s="151"/>
      <c r="AC35" s="208"/>
      <c r="AE35" s="153"/>
      <c r="AF35" s="151"/>
      <c r="AG35" s="208"/>
      <c r="AI35" s="153"/>
      <c r="AJ35" s="151"/>
      <c r="AK35" s="151"/>
      <c r="AL35" s="67"/>
      <c r="AM35" s="151">
        <v>8</v>
      </c>
      <c r="AN35" s="151"/>
      <c r="AO35" s="208"/>
      <c r="AP35" s="3">
        <v>8</v>
      </c>
      <c r="AQ35" s="67">
        <v>8</v>
      </c>
    </row>
    <row r="36" spans="1:43" ht="12" thickBot="1" x14ac:dyDescent="0.25">
      <c r="A36" s="217" t="s">
        <v>4</v>
      </c>
      <c r="B36" s="151" t="s">
        <v>206</v>
      </c>
      <c r="C36" s="235"/>
      <c r="D36" s="236"/>
      <c r="E36" s="237"/>
      <c r="F36" s="163"/>
      <c r="G36" s="235"/>
      <c r="H36" s="236"/>
      <c r="I36" s="237"/>
      <c r="J36" s="163"/>
      <c r="K36" s="235"/>
      <c r="L36" s="236"/>
      <c r="M36" s="237"/>
      <c r="N36" s="163"/>
      <c r="O36" s="235"/>
      <c r="P36" s="236">
        <v>9</v>
      </c>
      <c r="Q36" s="237"/>
      <c r="R36" s="163">
        <v>9</v>
      </c>
      <c r="S36" s="235"/>
      <c r="T36" s="236"/>
      <c r="U36" s="237"/>
      <c r="V36" s="163"/>
      <c r="W36" s="257"/>
      <c r="X36" s="258"/>
      <c r="Y36" s="259"/>
      <c r="Z36" s="163"/>
      <c r="AA36" s="257"/>
      <c r="AB36" s="258"/>
      <c r="AC36" s="259"/>
      <c r="AD36" s="163"/>
      <c r="AE36" s="257"/>
      <c r="AF36" s="258"/>
      <c r="AG36" s="259"/>
      <c r="AH36" s="163"/>
      <c r="AI36" s="221"/>
      <c r="AJ36" s="71"/>
      <c r="AK36" s="71"/>
      <c r="AL36" s="165"/>
      <c r="AM36" s="258"/>
      <c r="AN36" s="258"/>
      <c r="AO36" s="259"/>
      <c r="AP36" s="163"/>
      <c r="AQ36" s="232">
        <v>9</v>
      </c>
    </row>
    <row r="37" spans="1:43" ht="12" thickBot="1" x14ac:dyDescent="0.25">
      <c r="A37" s="127" t="s">
        <v>95</v>
      </c>
      <c r="B37" s="126"/>
      <c r="C37" s="142">
        <v>539</v>
      </c>
      <c r="D37" s="126"/>
      <c r="E37" s="243">
        <v>7</v>
      </c>
      <c r="F37" s="73">
        <v>546</v>
      </c>
      <c r="G37" s="142">
        <v>257</v>
      </c>
      <c r="H37" s="126"/>
      <c r="I37" s="243"/>
      <c r="J37" s="73">
        <v>257</v>
      </c>
      <c r="K37" s="142">
        <v>6</v>
      </c>
      <c r="L37" s="126"/>
      <c r="M37" s="243"/>
      <c r="N37" s="73">
        <v>6</v>
      </c>
      <c r="O37" s="152">
        <v>147</v>
      </c>
      <c r="P37" s="73">
        <v>14</v>
      </c>
      <c r="Q37" s="172">
        <v>96</v>
      </c>
      <c r="R37" s="73">
        <v>257</v>
      </c>
      <c r="S37" s="142">
        <v>4</v>
      </c>
      <c r="T37" s="126"/>
      <c r="U37" s="243">
        <v>15</v>
      </c>
      <c r="V37" s="73">
        <v>19</v>
      </c>
      <c r="W37" s="152"/>
      <c r="X37" s="73"/>
      <c r="Y37" s="172"/>
      <c r="Z37" s="73"/>
      <c r="AA37" s="152"/>
      <c r="AB37" s="73"/>
      <c r="AC37" s="172"/>
      <c r="AD37" s="73"/>
      <c r="AE37" s="152">
        <v>6</v>
      </c>
      <c r="AF37" s="73"/>
      <c r="AG37" s="172">
        <v>15</v>
      </c>
      <c r="AH37" s="73">
        <v>21</v>
      </c>
      <c r="AI37" s="152">
        <v>38</v>
      </c>
      <c r="AJ37" s="73"/>
      <c r="AK37" s="73">
        <v>57</v>
      </c>
      <c r="AL37" s="72">
        <v>95</v>
      </c>
      <c r="AM37" s="73">
        <v>15</v>
      </c>
      <c r="AN37" s="73"/>
      <c r="AO37" s="172">
        <v>95</v>
      </c>
      <c r="AP37" s="73">
        <v>110</v>
      </c>
      <c r="AQ37" s="72">
        <v>1311</v>
      </c>
    </row>
    <row r="38" spans="1:43" x14ac:dyDescent="0.2">
      <c r="A38" s="217" t="s">
        <v>76</v>
      </c>
      <c r="B38" s="71" t="s">
        <v>231</v>
      </c>
      <c r="C38" s="221"/>
      <c r="D38" s="71"/>
      <c r="E38" s="215"/>
      <c r="F38" s="163"/>
      <c r="G38" s="221"/>
      <c r="H38" s="71"/>
      <c r="I38" s="215"/>
      <c r="J38" s="163"/>
      <c r="K38" s="221"/>
      <c r="L38" s="71"/>
      <c r="M38" s="215"/>
      <c r="N38" s="163"/>
      <c r="O38" s="221"/>
      <c r="P38" s="71"/>
      <c r="Q38" s="215"/>
      <c r="R38" s="163"/>
      <c r="S38" s="221"/>
      <c r="T38" s="71"/>
      <c r="U38" s="215"/>
      <c r="V38" s="163"/>
      <c r="W38" s="211"/>
      <c r="X38" s="163"/>
      <c r="Y38" s="230"/>
      <c r="Z38" s="163"/>
      <c r="AA38" s="221"/>
      <c r="AB38" s="71">
        <v>37</v>
      </c>
      <c r="AC38" s="215"/>
      <c r="AD38" s="163">
        <v>37</v>
      </c>
      <c r="AE38" s="211"/>
      <c r="AF38" s="163"/>
      <c r="AG38" s="230"/>
      <c r="AH38" s="163"/>
      <c r="AI38" s="221"/>
      <c r="AJ38" s="71"/>
      <c r="AK38" s="71"/>
      <c r="AL38" s="165"/>
      <c r="AM38" s="71"/>
      <c r="AN38" s="71"/>
      <c r="AO38" s="215"/>
      <c r="AP38" s="163"/>
      <c r="AQ38" s="165">
        <v>37</v>
      </c>
    </row>
    <row r="39" spans="1:43" x14ac:dyDescent="0.2">
      <c r="A39" s="217" t="s">
        <v>76</v>
      </c>
      <c r="B39" s="140" t="s">
        <v>158</v>
      </c>
      <c r="C39" s="220"/>
      <c r="D39" s="140"/>
      <c r="E39" s="214"/>
      <c r="F39" s="163"/>
      <c r="G39" s="220">
        <v>6</v>
      </c>
      <c r="H39" s="140"/>
      <c r="I39" s="214">
        <v>1</v>
      </c>
      <c r="J39" s="163">
        <v>7</v>
      </c>
      <c r="K39" s="220">
        <v>76</v>
      </c>
      <c r="L39" s="140"/>
      <c r="M39" s="214">
        <v>9</v>
      </c>
      <c r="N39" s="163">
        <v>85</v>
      </c>
      <c r="O39" s="221">
        <v>658</v>
      </c>
      <c r="P39" s="71">
        <v>357</v>
      </c>
      <c r="Q39" s="215">
        <v>86</v>
      </c>
      <c r="R39" s="163">
        <v>1101</v>
      </c>
      <c r="S39" s="220">
        <v>39</v>
      </c>
      <c r="T39" s="140">
        <v>317</v>
      </c>
      <c r="U39" s="214">
        <v>20</v>
      </c>
      <c r="V39" s="163">
        <v>376</v>
      </c>
      <c r="W39" s="221">
        <v>158</v>
      </c>
      <c r="X39" s="71">
        <v>68</v>
      </c>
      <c r="Y39" s="230"/>
      <c r="Z39" s="163">
        <v>226</v>
      </c>
      <c r="AA39" s="221">
        <v>4886</v>
      </c>
      <c r="AB39" s="71">
        <v>1782</v>
      </c>
      <c r="AC39" s="215">
        <v>419</v>
      </c>
      <c r="AD39" s="163">
        <v>7087</v>
      </c>
      <c r="AE39" s="221">
        <v>5236</v>
      </c>
      <c r="AF39" s="71">
        <v>1770.5</v>
      </c>
      <c r="AG39" s="215">
        <v>835</v>
      </c>
      <c r="AH39" s="163">
        <v>7841.5</v>
      </c>
      <c r="AI39" s="221">
        <v>1514</v>
      </c>
      <c r="AJ39" s="71">
        <v>3391</v>
      </c>
      <c r="AK39" s="71">
        <v>645</v>
      </c>
      <c r="AL39" s="165">
        <v>5550</v>
      </c>
      <c r="AM39" s="71">
        <v>1478</v>
      </c>
      <c r="AN39" s="71">
        <v>950</v>
      </c>
      <c r="AO39" s="215">
        <v>414</v>
      </c>
      <c r="AP39" s="163">
        <v>2842</v>
      </c>
      <c r="AQ39" s="165">
        <v>25115.5</v>
      </c>
    </row>
    <row r="40" spans="1:43" x14ac:dyDescent="0.2">
      <c r="A40" s="217" t="s">
        <v>76</v>
      </c>
      <c r="B40" s="71" t="s">
        <v>159</v>
      </c>
      <c r="C40" s="221">
        <v>21050</v>
      </c>
      <c r="D40" s="71">
        <v>192762</v>
      </c>
      <c r="E40" s="215">
        <v>1741</v>
      </c>
      <c r="F40" s="163">
        <v>215553</v>
      </c>
      <c r="G40" s="221">
        <v>2256</v>
      </c>
      <c r="H40" s="71">
        <v>74639</v>
      </c>
      <c r="I40" s="215">
        <v>81</v>
      </c>
      <c r="J40" s="163">
        <v>76976</v>
      </c>
      <c r="K40" s="221">
        <v>19</v>
      </c>
      <c r="L40" s="71">
        <v>944</v>
      </c>
      <c r="M40" s="215"/>
      <c r="N40" s="163">
        <v>963</v>
      </c>
      <c r="O40" s="221">
        <v>403</v>
      </c>
      <c r="P40" s="71">
        <v>655</v>
      </c>
      <c r="Q40" s="215"/>
      <c r="R40" s="163">
        <v>1058</v>
      </c>
      <c r="S40" s="221">
        <v>10</v>
      </c>
      <c r="T40" s="71">
        <v>5</v>
      </c>
      <c r="U40" s="215"/>
      <c r="V40" s="163">
        <v>15</v>
      </c>
      <c r="W40" s="211"/>
      <c r="X40" s="163"/>
      <c r="Y40" s="230"/>
      <c r="Z40" s="163"/>
      <c r="AA40" s="221"/>
      <c r="AB40" s="71"/>
      <c r="AC40" s="215"/>
      <c r="AD40" s="163"/>
      <c r="AE40" s="221"/>
      <c r="AF40" s="71"/>
      <c r="AG40" s="215"/>
      <c r="AH40" s="163"/>
      <c r="AI40" s="221">
        <v>451</v>
      </c>
      <c r="AJ40" s="71">
        <v>81660</v>
      </c>
      <c r="AK40" s="71"/>
      <c r="AL40" s="165">
        <v>82111</v>
      </c>
      <c r="AM40" s="71">
        <v>165</v>
      </c>
      <c r="AN40" s="71">
        <v>88570</v>
      </c>
      <c r="AO40" s="215"/>
      <c r="AP40" s="163">
        <v>88735</v>
      </c>
      <c r="AQ40" s="165">
        <v>465411</v>
      </c>
    </row>
    <row r="41" spans="1:43" x14ac:dyDescent="0.2">
      <c r="A41" s="217" t="s">
        <v>76</v>
      </c>
      <c r="B41" s="151" t="s">
        <v>188</v>
      </c>
      <c r="C41" s="221"/>
      <c r="D41" s="71"/>
      <c r="E41" s="215"/>
      <c r="F41" s="163"/>
      <c r="G41" s="221"/>
      <c r="H41" s="71"/>
      <c r="I41" s="215"/>
      <c r="J41" s="163"/>
      <c r="K41" s="221">
        <v>7</v>
      </c>
      <c r="L41" s="71">
        <v>32</v>
      </c>
      <c r="M41" s="215"/>
      <c r="N41" s="163">
        <v>39</v>
      </c>
      <c r="O41" s="221">
        <v>61</v>
      </c>
      <c r="P41" s="71">
        <v>20</v>
      </c>
      <c r="Q41" s="215"/>
      <c r="R41" s="163">
        <v>81</v>
      </c>
      <c r="S41" s="221"/>
      <c r="T41" s="71"/>
      <c r="U41" s="215"/>
      <c r="V41" s="163"/>
      <c r="W41" s="211"/>
      <c r="X41" s="163"/>
      <c r="Y41" s="230"/>
      <c r="Z41" s="163"/>
      <c r="AA41" s="211"/>
      <c r="AB41" s="163"/>
      <c r="AC41" s="230"/>
      <c r="AD41" s="163"/>
      <c r="AE41" s="211"/>
      <c r="AF41" s="163"/>
      <c r="AG41" s="230"/>
      <c r="AH41" s="163"/>
      <c r="AI41" s="221"/>
      <c r="AJ41" s="71"/>
      <c r="AK41" s="71"/>
      <c r="AL41" s="165"/>
      <c r="AM41" s="71"/>
      <c r="AN41" s="71"/>
      <c r="AO41" s="215"/>
      <c r="AP41" s="163"/>
      <c r="AQ41" s="165">
        <v>120</v>
      </c>
    </row>
    <row r="42" spans="1:43" x14ac:dyDescent="0.2">
      <c r="A42" s="217" t="s">
        <v>76</v>
      </c>
      <c r="B42" s="3" t="s">
        <v>243</v>
      </c>
      <c r="C42" s="153"/>
      <c r="D42" s="151"/>
      <c r="E42" s="208"/>
      <c r="G42" s="153"/>
      <c r="H42" s="151"/>
      <c r="I42" s="208"/>
      <c r="K42" s="153"/>
      <c r="L42" s="151"/>
      <c r="M42" s="208"/>
      <c r="O42" s="153"/>
      <c r="P42" s="151"/>
      <c r="Q42" s="208"/>
      <c r="S42" s="153"/>
      <c r="T42" s="151"/>
      <c r="U42" s="208"/>
      <c r="W42" s="153"/>
      <c r="X42" s="151"/>
      <c r="Y42" s="208"/>
      <c r="AA42" s="153"/>
      <c r="AB42" s="151"/>
      <c r="AC42" s="208"/>
      <c r="AE42" s="153"/>
      <c r="AF42" s="151"/>
      <c r="AG42" s="208"/>
      <c r="AH42" s="68"/>
      <c r="AI42" s="153"/>
      <c r="AJ42" s="151">
        <v>4742</v>
      </c>
      <c r="AK42" s="151"/>
      <c r="AL42" s="185">
        <v>4742</v>
      </c>
      <c r="AM42" s="151"/>
      <c r="AN42" s="151">
        <v>18310</v>
      </c>
      <c r="AO42" s="208"/>
      <c r="AP42" s="68">
        <v>18310</v>
      </c>
      <c r="AQ42" s="185">
        <v>23052</v>
      </c>
    </row>
    <row r="43" spans="1:43" x14ac:dyDescent="0.2">
      <c r="A43" s="217" t="s">
        <v>76</v>
      </c>
      <c r="B43" s="151" t="s">
        <v>232</v>
      </c>
      <c r="C43" s="153"/>
      <c r="D43" s="151"/>
      <c r="E43" s="208"/>
      <c r="F43" s="151"/>
      <c r="G43" s="153"/>
      <c r="H43" s="151"/>
      <c r="I43" s="208"/>
      <c r="J43" s="151"/>
      <c r="K43" s="153"/>
      <c r="L43" s="151"/>
      <c r="M43" s="208"/>
      <c r="N43" s="151"/>
      <c r="O43" s="153"/>
      <c r="P43" s="151"/>
      <c r="Q43" s="208"/>
      <c r="R43" s="151"/>
      <c r="S43" s="153"/>
      <c r="T43" s="151"/>
      <c r="U43" s="208"/>
      <c r="V43" s="151"/>
      <c r="W43" s="153"/>
      <c r="X43" s="151"/>
      <c r="Y43" s="208"/>
      <c r="Z43" s="151"/>
      <c r="AA43" s="153">
        <v>1694</v>
      </c>
      <c r="AB43" s="151"/>
      <c r="AC43" s="208"/>
      <c r="AD43" s="198">
        <v>1694</v>
      </c>
      <c r="AE43" s="153">
        <v>733</v>
      </c>
      <c r="AF43" s="151"/>
      <c r="AG43" s="208"/>
      <c r="AH43" s="198">
        <v>733</v>
      </c>
      <c r="AI43" s="153">
        <v>6720</v>
      </c>
      <c r="AJ43" s="151"/>
      <c r="AK43" s="151"/>
      <c r="AL43" s="185">
        <v>6720</v>
      </c>
      <c r="AM43" s="151">
        <v>9818</v>
      </c>
      <c r="AN43" s="151"/>
      <c r="AO43" s="208"/>
      <c r="AP43" s="198">
        <v>9818</v>
      </c>
      <c r="AQ43" s="185">
        <v>18965</v>
      </c>
    </row>
    <row r="44" spans="1:43" ht="12" thickBot="1" x14ac:dyDescent="0.25">
      <c r="A44" s="217" t="s">
        <v>76</v>
      </c>
      <c r="B44" s="151" t="s">
        <v>206</v>
      </c>
      <c r="C44" s="153"/>
      <c r="D44" s="151"/>
      <c r="E44" s="208"/>
      <c r="F44" s="151"/>
      <c r="G44" s="153"/>
      <c r="H44" s="151"/>
      <c r="I44" s="208"/>
      <c r="J44" s="151"/>
      <c r="K44" s="153"/>
      <c r="L44" s="151"/>
      <c r="M44" s="208"/>
      <c r="N44" s="151"/>
      <c r="O44" s="153">
        <v>14</v>
      </c>
      <c r="P44" s="151">
        <v>131</v>
      </c>
      <c r="Q44" s="208"/>
      <c r="R44" s="198">
        <v>145</v>
      </c>
      <c r="S44" s="153"/>
      <c r="T44" s="151">
        <v>318</v>
      </c>
      <c r="U44" s="208"/>
      <c r="V44" s="198">
        <v>318</v>
      </c>
      <c r="W44" s="153"/>
      <c r="X44" s="151"/>
      <c r="Y44" s="208"/>
      <c r="Z44" s="151"/>
      <c r="AA44" s="153"/>
      <c r="AB44" s="151">
        <v>1813</v>
      </c>
      <c r="AC44" s="208"/>
      <c r="AD44" s="198">
        <v>1813</v>
      </c>
      <c r="AE44" s="153"/>
      <c r="AF44" s="151">
        <v>2927</v>
      </c>
      <c r="AG44" s="208"/>
      <c r="AH44" s="198">
        <v>2927</v>
      </c>
      <c r="AI44" s="153"/>
      <c r="AJ44" s="151">
        <v>823</v>
      </c>
      <c r="AK44" s="151"/>
      <c r="AL44" s="185">
        <v>823</v>
      </c>
      <c r="AM44" s="151"/>
      <c r="AN44" s="151">
        <v>1969</v>
      </c>
      <c r="AO44" s="208"/>
      <c r="AP44" s="198">
        <v>1969</v>
      </c>
      <c r="AQ44" s="185">
        <v>7995</v>
      </c>
    </row>
    <row r="45" spans="1:43" ht="12" thickBot="1" x14ac:dyDescent="0.25">
      <c r="A45" s="127" t="s">
        <v>80</v>
      </c>
      <c r="B45" s="126"/>
      <c r="C45" s="142">
        <v>21050</v>
      </c>
      <c r="D45" s="126">
        <v>192762</v>
      </c>
      <c r="E45" s="243">
        <v>1741</v>
      </c>
      <c r="F45" s="73">
        <v>215553</v>
      </c>
      <c r="G45" s="142">
        <v>2262</v>
      </c>
      <c r="H45" s="126">
        <v>74639</v>
      </c>
      <c r="I45" s="243">
        <v>82</v>
      </c>
      <c r="J45" s="73">
        <v>76983</v>
      </c>
      <c r="K45" s="142">
        <v>102</v>
      </c>
      <c r="L45" s="126">
        <v>976</v>
      </c>
      <c r="M45" s="243">
        <v>9</v>
      </c>
      <c r="N45" s="73">
        <v>1087</v>
      </c>
      <c r="O45" s="152">
        <v>1136</v>
      </c>
      <c r="P45" s="73">
        <v>1163</v>
      </c>
      <c r="Q45" s="172">
        <v>86</v>
      </c>
      <c r="R45" s="73">
        <v>2385</v>
      </c>
      <c r="S45" s="142">
        <v>49</v>
      </c>
      <c r="T45" s="126">
        <v>640</v>
      </c>
      <c r="U45" s="243">
        <v>20</v>
      </c>
      <c r="V45" s="73">
        <v>709</v>
      </c>
      <c r="W45" s="152">
        <v>158</v>
      </c>
      <c r="X45" s="73">
        <v>68</v>
      </c>
      <c r="Y45" s="172"/>
      <c r="Z45" s="73">
        <v>226</v>
      </c>
      <c r="AA45" s="152">
        <v>6580</v>
      </c>
      <c r="AB45" s="73">
        <v>3632</v>
      </c>
      <c r="AC45" s="172">
        <v>419</v>
      </c>
      <c r="AD45" s="73">
        <v>10631</v>
      </c>
      <c r="AE45" s="152">
        <v>5969</v>
      </c>
      <c r="AF45" s="73">
        <v>4697.5</v>
      </c>
      <c r="AG45" s="172">
        <v>835</v>
      </c>
      <c r="AH45" s="73">
        <v>11501.5</v>
      </c>
      <c r="AI45" s="152">
        <v>8685</v>
      </c>
      <c r="AJ45" s="73">
        <v>90616</v>
      </c>
      <c r="AK45" s="73">
        <v>645</v>
      </c>
      <c r="AL45" s="72">
        <v>99946</v>
      </c>
      <c r="AM45" s="73">
        <v>11461</v>
      </c>
      <c r="AN45" s="73">
        <v>109799</v>
      </c>
      <c r="AO45" s="172">
        <v>414</v>
      </c>
      <c r="AP45" s="73">
        <v>121674</v>
      </c>
      <c r="AQ45" s="72">
        <v>540695.5</v>
      </c>
    </row>
    <row r="46" spans="1:43" x14ac:dyDescent="0.2">
      <c r="A46" s="216" t="s">
        <v>5</v>
      </c>
      <c r="B46" s="140" t="s">
        <v>231</v>
      </c>
      <c r="C46" s="220"/>
      <c r="D46" s="140"/>
      <c r="E46" s="214"/>
      <c r="F46" s="163"/>
      <c r="G46" s="220"/>
      <c r="H46" s="140"/>
      <c r="I46" s="214"/>
      <c r="J46" s="163"/>
      <c r="K46" s="220"/>
      <c r="L46" s="140"/>
      <c r="M46" s="214"/>
      <c r="N46" s="163"/>
      <c r="O46" s="221"/>
      <c r="P46" s="71"/>
      <c r="Q46" s="215"/>
      <c r="R46" s="163"/>
      <c r="S46" s="220"/>
      <c r="T46" s="140"/>
      <c r="U46" s="214"/>
      <c r="V46" s="163"/>
      <c r="W46" s="211"/>
      <c r="X46" s="163"/>
      <c r="Y46" s="230"/>
      <c r="Z46" s="163"/>
      <c r="AA46" s="221"/>
      <c r="AB46" s="71">
        <v>45</v>
      </c>
      <c r="AC46" s="215"/>
      <c r="AD46" s="163">
        <v>45</v>
      </c>
      <c r="AE46" s="211"/>
      <c r="AF46" s="163"/>
      <c r="AG46" s="230"/>
      <c r="AH46" s="163"/>
      <c r="AI46" s="221"/>
      <c r="AJ46" s="71"/>
      <c r="AK46" s="71"/>
      <c r="AL46" s="165"/>
      <c r="AM46" s="71"/>
      <c r="AN46" s="71"/>
      <c r="AO46" s="215"/>
      <c r="AP46" s="163"/>
      <c r="AQ46" s="165">
        <v>45</v>
      </c>
    </row>
    <row r="47" spans="1:43" x14ac:dyDescent="0.2">
      <c r="A47" s="217" t="s">
        <v>5</v>
      </c>
      <c r="B47" s="140" t="s">
        <v>158</v>
      </c>
      <c r="C47" s="220">
        <v>7</v>
      </c>
      <c r="D47" s="140"/>
      <c r="E47" s="214"/>
      <c r="F47" s="163">
        <v>7</v>
      </c>
      <c r="G47" s="220">
        <v>472</v>
      </c>
      <c r="H47" s="140"/>
      <c r="I47" s="214">
        <v>108</v>
      </c>
      <c r="J47" s="163">
        <v>580</v>
      </c>
      <c r="K47" s="220">
        <v>10111</v>
      </c>
      <c r="L47" s="140">
        <v>12</v>
      </c>
      <c r="M47" s="214">
        <v>687</v>
      </c>
      <c r="N47" s="163">
        <v>10810</v>
      </c>
      <c r="O47" s="221">
        <v>63747</v>
      </c>
      <c r="P47" s="71">
        <v>32576</v>
      </c>
      <c r="Q47" s="215">
        <v>8061</v>
      </c>
      <c r="R47" s="163">
        <v>104384</v>
      </c>
      <c r="S47" s="220">
        <v>3610</v>
      </c>
      <c r="T47" s="140">
        <v>1241</v>
      </c>
      <c r="U47" s="214">
        <v>2000</v>
      </c>
      <c r="V47" s="163">
        <v>6851</v>
      </c>
      <c r="W47" s="221">
        <v>17255</v>
      </c>
      <c r="X47" s="71">
        <v>6901</v>
      </c>
      <c r="Y47" s="230"/>
      <c r="Z47" s="163">
        <v>24156</v>
      </c>
      <c r="AA47" s="221">
        <v>35305</v>
      </c>
      <c r="AB47" s="71">
        <v>19135</v>
      </c>
      <c r="AC47" s="215">
        <v>3398</v>
      </c>
      <c r="AD47" s="163">
        <v>57838</v>
      </c>
      <c r="AE47" s="221">
        <v>17630</v>
      </c>
      <c r="AF47" s="71">
        <v>10765</v>
      </c>
      <c r="AG47" s="215">
        <v>4219</v>
      </c>
      <c r="AH47" s="163">
        <v>32614</v>
      </c>
      <c r="AI47" s="221">
        <v>4390</v>
      </c>
      <c r="AJ47" s="71">
        <v>12285</v>
      </c>
      <c r="AK47" s="71">
        <v>1697</v>
      </c>
      <c r="AL47" s="165">
        <v>18372</v>
      </c>
      <c r="AM47" s="71">
        <v>2547</v>
      </c>
      <c r="AN47" s="71">
        <v>4875</v>
      </c>
      <c r="AO47" s="215">
        <v>697</v>
      </c>
      <c r="AP47" s="163">
        <v>8119</v>
      </c>
      <c r="AQ47" s="165">
        <v>263731</v>
      </c>
    </row>
    <row r="48" spans="1:43" x14ac:dyDescent="0.2">
      <c r="A48" s="217" t="s">
        <v>5</v>
      </c>
      <c r="B48" s="71" t="s">
        <v>159</v>
      </c>
      <c r="C48" s="221">
        <v>6560</v>
      </c>
      <c r="D48" s="71">
        <v>38247</v>
      </c>
      <c r="E48" s="215">
        <v>837</v>
      </c>
      <c r="F48" s="163">
        <v>45644</v>
      </c>
      <c r="G48" s="221">
        <v>658</v>
      </c>
      <c r="H48" s="71">
        <v>33670</v>
      </c>
      <c r="I48" s="215">
        <v>22</v>
      </c>
      <c r="J48" s="163">
        <v>34350</v>
      </c>
      <c r="K48" s="221">
        <v>546</v>
      </c>
      <c r="L48" s="71">
        <v>40676</v>
      </c>
      <c r="M48" s="215"/>
      <c r="N48" s="163">
        <v>41222</v>
      </c>
      <c r="O48" s="221">
        <v>8803</v>
      </c>
      <c r="P48" s="71">
        <v>26277</v>
      </c>
      <c r="Q48" s="215"/>
      <c r="R48" s="163">
        <v>35080</v>
      </c>
      <c r="S48" s="221">
        <v>1340</v>
      </c>
      <c r="T48" s="71">
        <v>306</v>
      </c>
      <c r="U48" s="215"/>
      <c r="V48" s="163">
        <v>1646</v>
      </c>
      <c r="W48" s="221"/>
      <c r="X48" s="71"/>
      <c r="Y48" s="230"/>
      <c r="Z48" s="163"/>
      <c r="AA48" s="221"/>
      <c r="AB48" s="71"/>
      <c r="AC48" s="215"/>
      <c r="AD48" s="163"/>
      <c r="AE48" s="221"/>
      <c r="AF48" s="71"/>
      <c r="AG48" s="215"/>
      <c r="AH48" s="163"/>
      <c r="AI48" s="221">
        <v>562</v>
      </c>
      <c r="AJ48" s="71">
        <v>77110</v>
      </c>
      <c r="AK48" s="71"/>
      <c r="AL48" s="165">
        <v>77672</v>
      </c>
      <c r="AM48" s="71">
        <v>157</v>
      </c>
      <c r="AN48" s="71">
        <v>57478</v>
      </c>
      <c r="AO48" s="215"/>
      <c r="AP48" s="163">
        <v>57635</v>
      </c>
      <c r="AQ48" s="165">
        <v>293249</v>
      </c>
    </row>
    <row r="49" spans="1:43" x14ac:dyDescent="0.2">
      <c r="A49" s="217" t="s">
        <v>5</v>
      </c>
      <c r="B49" s="151" t="s">
        <v>188</v>
      </c>
      <c r="C49" s="221"/>
      <c r="D49" s="71"/>
      <c r="E49" s="215"/>
      <c r="F49" s="163"/>
      <c r="G49" s="221"/>
      <c r="H49" s="71"/>
      <c r="I49" s="215"/>
      <c r="J49" s="163"/>
      <c r="K49" s="221">
        <v>2</v>
      </c>
      <c r="L49" s="71">
        <v>1153</v>
      </c>
      <c r="M49" s="215"/>
      <c r="N49" s="163">
        <v>1155</v>
      </c>
      <c r="O49" s="221">
        <v>126</v>
      </c>
      <c r="P49" s="71">
        <v>554</v>
      </c>
      <c r="Q49" s="215"/>
      <c r="R49" s="163">
        <v>680</v>
      </c>
      <c r="S49" s="221"/>
      <c r="T49" s="71"/>
      <c r="U49" s="215"/>
      <c r="V49" s="163"/>
      <c r="W49" s="211"/>
      <c r="X49" s="163"/>
      <c r="Y49" s="230"/>
      <c r="Z49" s="163"/>
      <c r="AA49" s="211"/>
      <c r="AB49" s="163"/>
      <c r="AC49" s="230"/>
      <c r="AD49" s="163"/>
      <c r="AE49" s="211"/>
      <c r="AF49" s="163"/>
      <c r="AG49" s="230"/>
      <c r="AH49" s="163"/>
      <c r="AI49" s="221"/>
      <c r="AJ49" s="71"/>
      <c r="AK49" s="71"/>
      <c r="AL49" s="165"/>
      <c r="AM49" s="71"/>
      <c r="AN49" s="71"/>
      <c r="AO49" s="215"/>
      <c r="AP49" s="163"/>
      <c r="AQ49" s="165">
        <v>1835</v>
      </c>
    </row>
    <row r="50" spans="1:43" x14ac:dyDescent="0.2">
      <c r="A50" s="217" t="s">
        <v>5</v>
      </c>
      <c r="B50" s="3" t="s">
        <v>243</v>
      </c>
      <c r="C50" s="153"/>
      <c r="D50" s="151"/>
      <c r="E50" s="208"/>
      <c r="G50" s="153"/>
      <c r="H50" s="151"/>
      <c r="I50" s="208"/>
      <c r="K50" s="153"/>
      <c r="L50" s="151"/>
      <c r="M50" s="208"/>
      <c r="O50" s="153"/>
      <c r="P50" s="151"/>
      <c r="Q50" s="208"/>
      <c r="S50" s="153"/>
      <c r="T50" s="151"/>
      <c r="U50" s="208"/>
      <c r="W50" s="153"/>
      <c r="X50" s="151"/>
      <c r="Y50" s="208"/>
      <c r="AA50" s="153"/>
      <c r="AB50" s="151"/>
      <c r="AC50" s="208"/>
      <c r="AE50" s="153"/>
      <c r="AF50" s="151"/>
      <c r="AG50" s="208"/>
      <c r="AH50" s="68"/>
      <c r="AI50" s="153"/>
      <c r="AJ50" s="151">
        <v>2655</v>
      </c>
      <c r="AK50" s="151"/>
      <c r="AL50" s="185">
        <v>2655</v>
      </c>
      <c r="AM50" s="151"/>
      <c r="AN50" s="151">
        <v>9758</v>
      </c>
      <c r="AO50" s="208"/>
      <c r="AP50" s="68">
        <v>9758</v>
      </c>
      <c r="AQ50" s="185">
        <v>12413</v>
      </c>
    </row>
    <row r="51" spans="1:43" x14ac:dyDescent="0.2">
      <c r="A51" s="217" t="s">
        <v>5</v>
      </c>
      <c r="B51" s="151" t="s">
        <v>232</v>
      </c>
      <c r="C51" s="153"/>
      <c r="D51" s="151"/>
      <c r="E51" s="208"/>
      <c r="F51" s="151"/>
      <c r="G51" s="153"/>
      <c r="H51" s="151"/>
      <c r="I51" s="208"/>
      <c r="J51" s="151"/>
      <c r="K51" s="153"/>
      <c r="L51" s="151"/>
      <c r="M51" s="208"/>
      <c r="N51" s="151"/>
      <c r="O51" s="153"/>
      <c r="P51" s="151"/>
      <c r="Q51" s="208"/>
      <c r="R51" s="151"/>
      <c r="S51" s="153"/>
      <c r="T51" s="151"/>
      <c r="U51" s="208"/>
      <c r="V51" s="151"/>
      <c r="W51" s="153"/>
      <c r="X51" s="151"/>
      <c r="Y51" s="208"/>
      <c r="Z51" s="151"/>
      <c r="AA51" s="153">
        <v>802</v>
      </c>
      <c r="AB51" s="151"/>
      <c r="AC51" s="208"/>
      <c r="AD51" s="198">
        <v>802</v>
      </c>
      <c r="AE51" s="153">
        <v>149</v>
      </c>
      <c r="AF51" s="151"/>
      <c r="AG51" s="208"/>
      <c r="AH51" s="198">
        <v>149</v>
      </c>
      <c r="AI51" s="153">
        <v>270</v>
      </c>
      <c r="AJ51" s="151"/>
      <c r="AK51" s="151"/>
      <c r="AL51" s="185">
        <v>270</v>
      </c>
      <c r="AM51" s="151">
        <v>155</v>
      </c>
      <c r="AN51" s="151"/>
      <c r="AO51" s="208"/>
      <c r="AP51" s="198">
        <v>155</v>
      </c>
      <c r="AQ51" s="185">
        <v>1376</v>
      </c>
    </row>
    <row r="52" spans="1:43" ht="12" thickBot="1" x14ac:dyDescent="0.25">
      <c r="A52" s="217" t="s">
        <v>5</v>
      </c>
      <c r="B52" s="151" t="s">
        <v>206</v>
      </c>
      <c r="C52" s="153"/>
      <c r="D52" s="151"/>
      <c r="E52" s="208"/>
      <c r="F52" s="151"/>
      <c r="G52" s="153"/>
      <c r="H52" s="151"/>
      <c r="I52" s="208"/>
      <c r="J52" s="151"/>
      <c r="K52" s="153"/>
      <c r="L52" s="151"/>
      <c r="M52" s="208"/>
      <c r="N52" s="151"/>
      <c r="O52" s="153">
        <v>2215</v>
      </c>
      <c r="P52" s="151">
        <v>11291</v>
      </c>
      <c r="Q52" s="208"/>
      <c r="R52" s="198">
        <v>13506</v>
      </c>
      <c r="S52" s="153"/>
      <c r="T52" s="151">
        <v>2042</v>
      </c>
      <c r="U52" s="208"/>
      <c r="V52" s="151">
        <v>2042</v>
      </c>
      <c r="W52" s="153"/>
      <c r="X52" s="151">
        <v>5847</v>
      </c>
      <c r="Y52" s="208"/>
      <c r="Z52" s="151">
        <v>5847</v>
      </c>
      <c r="AA52" s="153"/>
      <c r="AB52" s="151">
        <v>30110</v>
      </c>
      <c r="AC52" s="208"/>
      <c r="AD52" s="198">
        <v>30110</v>
      </c>
      <c r="AE52" s="153"/>
      <c r="AF52" s="151">
        <v>19479</v>
      </c>
      <c r="AG52" s="208"/>
      <c r="AH52" s="198">
        <v>19479</v>
      </c>
      <c r="AI52" s="153"/>
      <c r="AJ52" s="151">
        <v>3806</v>
      </c>
      <c r="AK52" s="151"/>
      <c r="AL52" s="185">
        <v>3806</v>
      </c>
      <c r="AM52" s="151"/>
      <c r="AN52" s="151">
        <v>4695</v>
      </c>
      <c r="AO52" s="208"/>
      <c r="AP52" s="198">
        <v>4695</v>
      </c>
      <c r="AQ52" s="185">
        <v>79485</v>
      </c>
    </row>
    <row r="53" spans="1:43" ht="12" thickBot="1" x14ac:dyDescent="0.25">
      <c r="A53" s="127" t="s">
        <v>155</v>
      </c>
      <c r="B53" s="126"/>
      <c r="C53" s="142">
        <v>6567</v>
      </c>
      <c r="D53" s="126">
        <v>38247</v>
      </c>
      <c r="E53" s="243">
        <v>837</v>
      </c>
      <c r="F53" s="73">
        <v>45651</v>
      </c>
      <c r="G53" s="142">
        <v>1130</v>
      </c>
      <c r="H53" s="126">
        <v>33670</v>
      </c>
      <c r="I53" s="243">
        <v>130</v>
      </c>
      <c r="J53" s="73">
        <v>34930</v>
      </c>
      <c r="K53" s="142">
        <v>10659</v>
      </c>
      <c r="L53" s="126">
        <v>41841</v>
      </c>
      <c r="M53" s="243">
        <v>687</v>
      </c>
      <c r="N53" s="73">
        <v>53187</v>
      </c>
      <c r="O53" s="152">
        <v>74891</v>
      </c>
      <c r="P53" s="73">
        <v>70698</v>
      </c>
      <c r="Q53" s="172">
        <v>8061</v>
      </c>
      <c r="R53" s="73">
        <v>153650</v>
      </c>
      <c r="S53" s="142">
        <v>4950</v>
      </c>
      <c r="T53" s="126">
        <v>3589</v>
      </c>
      <c r="U53" s="243">
        <v>2000</v>
      </c>
      <c r="V53" s="73">
        <v>10539</v>
      </c>
      <c r="W53" s="152">
        <v>17255</v>
      </c>
      <c r="X53" s="73">
        <v>12748</v>
      </c>
      <c r="Y53" s="172"/>
      <c r="Z53" s="73">
        <v>30003</v>
      </c>
      <c r="AA53" s="152">
        <v>36107</v>
      </c>
      <c r="AB53" s="73">
        <v>49290</v>
      </c>
      <c r="AC53" s="172">
        <v>3398</v>
      </c>
      <c r="AD53" s="73">
        <v>88795</v>
      </c>
      <c r="AE53" s="152">
        <v>17779</v>
      </c>
      <c r="AF53" s="73">
        <v>30244</v>
      </c>
      <c r="AG53" s="172">
        <v>4219</v>
      </c>
      <c r="AH53" s="73">
        <v>52242</v>
      </c>
      <c r="AI53" s="152">
        <v>5222</v>
      </c>
      <c r="AJ53" s="73">
        <v>95856</v>
      </c>
      <c r="AK53" s="73">
        <v>1697</v>
      </c>
      <c r="AL53" s="72">
        <v>102775</v>
      </c>
      <c r="AM53" s="73">
        <v>2859</v>
      </c>
      <c r="AN53" s="73">
        <v>76806</v>
      </c>
      <c r="AO53" s="172">
        <v>697</v>
      </c>
      <c r="AP53" s="73">
        <v>80362</v>
      </c>
      <c r="AQ53" s="72">
        <v>652134</v>
      </c>
    </row>
    <row r="54" spans="1:43" x14ac:dyDescent="0.2">
      <c r="A54" s="67" t="s">
        <v>41</v>
      </c>
      <c r="B54" s="151" t="s">
        <v>158</v>
      </c>
      <c r="C54" s="221"/>
      <c r="D54" s="71"/>
      <c r="E54" s="215"/>
      <c r="F54" s="163"/>
      <c r="G54" s="221"/>
      <c r="H54" s="71"/>
      <c r="I54" s="215"/>
      <c r="J54" s="163"/>
      <c r="K54" s="221"/>
      <c r="L54" s="71"/>
      <c r="M54" s="215"/>
      <c r="N54" s="163"/>
      <c r="O54" s="221">
        <v>25</v>
      </c>
      <c r="P54" s="71">
        <v>6</v>
      </c>
      <c r="Q54" s="230"/>
      <c r="R54" s="163">
        <v>31</v>
      </c>
      <c r="S54" s="221">
        <v>6</v>
      </c>
      <c r="T54" s="71"/>
      <c r="U54" s="215"/>
      <c r="V54" s="163">
        <v>6</v>
      </c>
      <c r="W54" s="211"/>
      <c r="X54" s="163"/>
      <c r="Y54" s="230"/>
      <c r="Z54" s="163"/>
      <c r="AA54" s="211"/>
      <c r="AB54" s="163"/>
      <c r="AC54" s="230"/>
      <c r="AD54" s="163"/>
      <c r="AE54" s="221">
        <v>3</v>
      </c>
      <c r="AF54" s="163"/>
      <c r="AG54" s="230"/>
      <c r="AH54" s="163">
        <v>3</v>
      </c>
      <c r="AI54" s="221">
        <v>2</v>
      </c>
      <c r="AJ54" s="71"/>
      <c r="AK54" s="71">
        <v>2</v>
      </c>
      <c r="AL54" s="165">
        <v>4</v>
      </c>
      <c r="AM54" s="163">
        <v>3</v>
      </c>
      <c r="AN54" s="163"/>
      <c r="AO54" s="230"/>
      <c r="AP54" s="163">
        <v>3</v>
      </c>
      <c r="AQ54" s="165">
        <v>47</v>
      </c>
    </row>
    <row r="55" spans="1:43" x14ac:dyDescent="0.2">
      <c r="A55" s="67" t="s">
        <v>41</v>
      </c>
      <c r="B55" s="3" t="s">
        <v>159</v>
      </c>
      <c r="C55" s="153"/>
      <c r="D55" s="151"/>
      <c r="E55" s="208"/>
      <c r="G55" s="153"/>
      <c r="H55" s="151"/>
      <c r="I55" s="208"/>
      <c r="K55" s="153"/>
      <c r="L55" s="151"/>
      <c r="M55" s="208"/>
      <c r="O55" s="153"/>
      <c r="P55" s="151"/>
      <c r="Q55" s="208"/>
      <c r="S55" s="153"/>
      <c r="T55" s="151"/>
      <c r="U55" s="208"/>
      <c r="W55" s="153"/>
      <c r="X55" s="151"/>
      <c r="Y55" s="208"/>
      <c r="AA55" s="153"/>
      <c r="AB55" s="151"/>
      <c r="AC55" s="208"/>
      <c r="AE55" s="153"/>
      <c r="AF55" s="151"/>
      <c r="AG55" s="208"/>
      <c r="AH55" s="68"/>
      <c r="AI55" s="153"/>
      <c r="AJ55" s="151">
        <v>200</v>
      </c>
      <c r="AK55" s="151"/>
      <c r="AL55" s="185">
        <v>200</v>
      </c>
      <c r="AM55" s="151"/>
      <c r="AN55" s="151"/>
      <c r="AO55" s="208"/>
      <c r="AP55" s="68"/>
      <c r="AQ55" s="185">
        <v>200</v>
      </c>
    </row>
    <row r="56" spans="1:43" ht="12" thickBot="1" x14ac:dyDescent="0.25">
      <c r="A56" s="67" t="s">
        <v>41</v>
      </c>
      <c r="B56" s="151" t="s">
        <v>206</v>
      </c>
      <c r="C56" s="221"/>
      <c r="D56" s="71"/>
      <c r="E56" s="215"/>
      <c r="F56" s="163"/>
      <c r="G56" s="221"/>
      <c r="H56" s="71"/>
      <c r="I56" s="215"/>
      <c r="J56" s="163"/>
      <c r="K56" s="221"/>
      <c r="L56" s="71"/>
      <c r="M56" s="215"/>
      <c r="N56" s="163"/>
      <c r="O56" s="221"/>
      <c r="P56" s="71">
        <v>1</v>
      </c>
      <c r="Q56" s="230"/>
      <c r="R56" s="163">
        <v>1</v>
      </c>
      <c r="S56" s="221"/>
      <c r="T56" s="71"/>
      <c r="U56" s="215"/>
      <c r="V56" s="163"/>
      <c r="W56" s="211"/>
      <c r="X56" s="163"/>
      <c r="Y56" s="230"/>
      <c r="Z56" s="163"/>
      <c r="AA56" s="211"/>
      <c r="AB56" s="163"/>
      <c r="AC56" s="230"/>
      <c r="AD56" s="163"/>
      <c r="AE56" s="211"/>
      <c r="AF56" s="163"/>
      <c r="AG56" s="230"/>
      <c r="AH56" s="163"/>
      <c r="AI56" s="221"/>
      <c r="AJ56" s="71"/>
      <c r="AK56" s="71"/>
      <c r="AL56" s="165"/>
      <c r="AM56" s="163"/>
      <c r="AN56" s="163"/>
      <c r="AO56" s="230"/>
      <c r="AP56" s="163"/>
      <c r="AQ56" s="165">
        <v>1</v>
      </c>
    </row>
    <row r="57" spans="1:43" ht="12" thickBot="1" x14ac:dyDescent="0.25">
      <c r="A57" s="127" t="s">
        <v>211</v>
      </c>
      <c r="B57" s="126"/>
      <c r="C57" s="142"/>
      <c r="D57" s="126"/>
      <c r="E57" s="243"/>
      <c r="F57" s="73"/>
      <c r="G57" s="142"/>
      <c r="H57" s="126"/>
      <c r="I57" s="243"/>
      <c r="J57" s="73"/>
      <c r="K57" s="142"/>
      <c r="L57" s="126"/>
      <c r="M57" s="243"/>
      <c r="N57" s="73"/>
      <c r="O57" s="152">
        <v>25</v>
      </c>
      <c r="P57" s="73">
        <v>7</v>
      </c>
      <c r="Q57" s="172"/>
      <c r="R57" s="73">
        <v>32</v>
      </c>
      <c r="S57" s="142">
        <v>6</v>
      </c>
      <c r="T57" s="126"/>
      <c r="U57" s="243"/>
      <c r="V57" s="73">
        <v>6</v>
      </c>
      <c r="W57" s="152"/>
      <c r="X57" s="73"/>
      <c r="Y57" s="172"/>
      <c r="Z57" s="73"/>
      <c r="AA57" s="152"/>
      <c r="AB57" s="73"/>
      <c r="AC57" s="172"/>
      <c r="AD57" s="73"/>
      <c r="AE57" s="152">
        <v>3</v>
      </c>
      <c r="AF57" s="73"/>
      <c r="AG57" s="172"/>
      <c r="AH57" s="73">
        <v>3</v>
      </c>
      <c r="AI57" s="152">
        <v>2</v>
      </c>
      <c r="AJ57" s="73">
        <v>200</v>
      </c>
      <c r="AK57" s="73">
        <v>2</v>
      </c>
      <c r="AL57" s="72">
        <v>204</v>
      </c>
      <c r="AM57" s="73">
        <v>3</v>
      </c>
      <c r="AN57" s="73"/>
      <c r="AO57" s="172"/>
      <c r="AP57" s="73">
        <v>3</v>
      </c>
      <c r="AQ57" s="72">
        <v>248</v>
      </c>
    </row>
    <row r="58" spans="1:43" x14ac:dyDescent="0.2">
      <c r="A58" s="217" t="s">
        <v>6</v>
      </c>
      <c r="B58" s="71" t="s">
        <v>231</v>
      </c>
      <c r="C58" s="221"/>
      <c r="D58" s="71"/>
      <c r="E58" s="215"/>
      <c r="F58" s="163"/>
      <c r="G58" s="221"/>
      <c r="H58" s="71"/>
      <c r="I58" s="215"/>
      <c r="J58" s="163"/>
      <c r="K58" s="221"/>
      <c r="L58" s="71"/>
      <c r="M58" s="215"/>
      <c r="N58" s="163"/>
      <c r="O58" s="221"/>
      <c r="P58" s="71"/>
      <c r="Q58" s="215"/>
      <c r="R58" s="163"/>
      <c r="S58" s="221"/>
      <c r="T58" s="71"/>
      <c r="U58" s="215"/>
      <c r="V58" s="163"/>
      <c r="W58" s="211"/>
      <c r="X58" s="163"/>
      <c r="Y58" s="230"/>
      <c r="Z58" s="163"/>
      <c r="AA58" s="211"/>
      <c r="AB58" s="71">
        <v>70</v>
      </c>
      <c r="AC58" s="230"/>
      <c r="AD58" s="163">
        <v>70</v>
      </c>
      <c r="AE58" s="211"/>
      <c r="AF58" s="163"/>
      <c r="AG58" s="230"/>
      <c r="AH58" s="163"/>
      <c r="AI58" s="221"/>
      <c r="AJ58" s="71"/>
      <c r="AK58" s="71"/>
      <c r="AL58" s="165"/>
      <c r="AM58" s="71"/>
      <c r="AN58" s="71"/>
      <c r="AO58" s="215"/>
      <c r="AP58" s="163"/>
      <c r="AQ58" s="165">
        <v>70</v>
      </c>
    </row>
    <row r="59" spans="1:43" x14ac:dyDescent="0.2">
      <c r="A59" s="217" t="s">
        <v>6</v>
      </c>
      <c r="B59" s="140" t="s">
        <v>158</v>
      </c>
      <c r="C59" s="220"/>
      <c r="D59" s="140"/>
      <c r="E59" s="214"/>
      <c r="F59" s="163"/>
      <c r="G59" s="220">
        <v>366</v>
      </c>
      <c r="H59" s="140"/>
      <c r="I59" s="214">
        <v>190</v>
      </c>
      <c r="J59" s="163">
        <v>556</v>
      </c>
      <c r="K59" s="220">
        <v>691</v>
      </c>
      <c r="L59" s="140"/>
      <c r="M59" s="214">
        <v>298</v>
      </c>
      <c r="N59" s="163">
        <v>989</v>
      </c>
      <c r="O59" s="221">
        <v>3885</v>
      </c>
      <c r="P59" s="71">
        <v>3709</v>
      </c>
      <c r="Q59" s="215">
        <v>673</v>
      </c>
      <c r="R59" s="163">
        <v>8267</v>
      </c>
      <c r="S59" s="220">
        <v>43</v>
      </c>
      <c r="T59" s="140">
        <v>3262</v>
      </c>
      <c r="U59" s="214">
        <v>12</v>
      </c>
      <c r="V59" s="163">
        <v>3317</v>
      </c>
      <c r="W59" s="221">
        <v>93</v>
      </c>
      <c r="X59" s="71">
        <v>196</v>
      </c>
      <c r="Y59" s="230"/>
      <c r="Z59" s="163">
        <v>289</v>
      </c>
      <c r="AA59" s="221">
        <v>337</v>
      </c>
      <c r="AB59" s="71">
        <v>4766</v>
      </c>
      <c r="AC59" s="215">
        <v>8</v>
      </c>
      <c r="AD59" s="163">
        <v>5111</v>
      </c>
      <c r="AE59" s="221">
        <v>93</v>
      </c>
      <c r="AF59" s="71">
        <v>34</v>
      </c>
      <c r="AG59" s="215">
        <v>1</v>
      </c>
      <c r="AH59" s="163">
        <v>128</v>
      </c>
      <c r="AI59" s="221">
        <v>28</v>
      </c>
      <c r="AJ59" s="71">
        <v>42</v>
      </c>
      <c r="AK59" s="71">
        <v>5</v>
      </c>
      <c r="AL59" s="165">
        <v>75</v>
      </c>
      <c r="AM59" s="71">
        <v>20</v>
      </c>
      <c r="AN59" s="71">
        <v>40</v>
      </c>
      <c r="AO59" s="215">
        <v>6</v>
      </c>
      <c r="AP59" s="163">
        <v>66</v>
      </c>
      <c r="AQ59" s="165">
        <v>18798</v>
      </c>
    </row>
    <row r="60" spans="1:43" x14ac:dyDescent="0.2">
      <c r="A60" s="217" t="s">
        <v>6</v>
      </c>
      <c r="B60" s="71" t="s">
        <v>159</v>
      </c>
      <c r="C60" s="221">
        <v>275</v>
      </c>
      <c r="D60" s="71">
        <v>38</v>
      </c>
      <c r="E60" s="215">
        <v>6</v>
      </c>
      <c r="F60" s="163">
        <v>319</v>
      </c>
      <c r="G60" s="221">
        <v>7</v>
      </c>
      <c r="H60" s="71">
        <v>32</v>
      </c>
      <c r="I60" s="215"/>
      <c r="J60" s="163">
        <v>39</v>
      </c>
      <c r="K60" s="221"/>
      <c r="L60" s="71">
        <v>35</v>
      </c>
      <c r="M60" s="215"/>
      <c r="N60" s="163">
        <v>35</v>
      </c>
      <c r="O60" s="221">
        <v>36</v>
      </c>
      <c r="P60" s="71">
        <v>154</v>
      </c>
      <c r="Q60" s="215"/>
      <c r="R60" s="163">
        <v>190</v>
      </c>
      <c r="S60" s="221"/>
      <c r="T60" s="71">
        <v>39</v>
      </c>
      <c r="U60" s="215"/>
      <c r="V60" s="163">
        <v>39</v>
      </c>
      <c r="W60" s="221"/>
      <c r="X60" s="71"/>
      <c r="Y60" s="230"/>
      <c r="Z60" s="163"/>
      <c r="AA60" s="221"/>
      <c r="AB60" s="71"/>
      <c r="AC60" s="215"/>
      <c r="AD60" s="163"/>
      <c r="AE60" s="221"/>
      <c r="AF60" s="71"/>
      <c r="AG60" s="215"/>
      <c r="AH60" s="163"/>
      <c r="AI60" s="221"/>
      <c r="AJ60" s="71">
        <v>72</v>
      </c>
      <c r="AK60" s="71"/>
      <c r="AL60" s="165">
        <v>72</v>
      </c>
      <c r="AM60" s="71"/>
      <c r="AN60" s="71">
        <v>319</v>
      </c>
      <c r="AO60" s="215"/>
      <c r="AP60" s="163">
        <v>319</v>
      </c>
      <c r="AQ60" s="165">
        <v>1013</v>
      </c>
    </row>
    <row r="61" spans="1:43" x14ac:dyDescent="0.2">
      <c r="A61" s="217" t="s">
        <v>6</v>
      </c>
      <c r="B61" s="151" t="s">
        <v>188</v>
      </c>
      <c r="C61" s="221"/>
      <c r="D61" s="71"/>
      <c r="E61" s="215"/>
      <c r="F61" s="163"/>
      <c r="G61" s="221"/>
      <c r="H61" s="71"/>
      <c r="I61" s="215"/>
      <c r="J61" s="163"/>
      <c r="K61" s="221"/>
      <c r="L61" s="71">
        <v>4.5</v>
      </c>
      <c r="M61" s="215"/>
      <c r="N61" s="163">
        <v>4.5</v>
      </c>
      <c r="O61" s="221">
        <v>12</v>
      </c>
      <c r="P61" s="71">
        <v>22</v>
      </c>
      <c r="Q61" s="215"/>
      <c r="R61" s="163">
        <v>34</v>
      </c>
      <c r="S61" s="221"/>
      <c r="T61" s="71"/>
      <c r="U61" s="215"/>
      <c r="V61" s="163"/>
      <c r="W61" s="211"/>
      <c r="X61" s="163"/>
      <c r="Y61" s="230"/>
      <c r="Z61" s="163"/>
      <c r="AA61" s="221"/>
      <c r="AB61" s="71"/>
      <c r="AC61" s="215"/>
      <c r="AD61" s="163"/>
      <c r="AE61" s="211"/>
      <c r="AF61" s="163"/>
      <c r="AG61" s="230"/>
      <c r="AH61" s="163"/>
      <c r="AI61" s="221"/>
      <c r="AJ61" s="71"/>
      <c r="AK61" s="71"/>
      <c r="AL61" s="165"/>
      <c r="AM61" s="71"/>
      <c r="AN61" s="71"/>
      <c r="AO61" s="215"/>
      <c r="AP61" s="163"/>
      <c r="AQ61" s="165">
        <v>38.5</v>
      </c>
    </row>
    <row r="62" spans="1:43" x14ac:dyDescent="0.2">
      <c r="A62" s="217" t="s">
        <v>6</v>
      </c>
      <c r="B62" s="151" t="s">
        <v>232</v>
      </c>
      <c r="C62" s="221"/>
      <c r="D62" s="71"/>
      <c r="E62" s="215"/>
      <c r="F62" s="163"/>
      <c r="G62" s="221"/>
      <c r="H62" s="71"/>
      <c r="I62" s="215"/>
      <c r="J62" s="163"/>
      <c r="K62" s="221"/>
      <c r="L62" s="71"/>
      <c r="M62" s="215"/>
      <c r="N62" s="163"/>
      <c r="O62" s="221"/>
      <c r="P62" s="71"/>
      <c r="Q62" s="215"/>
      <c r="R62" s="163"/>
      <c r="S62" s="221"/>
      <c r="T62" s="71"/>
      <c r="U62" s="215"/>
      <c r="V62" s="163"/>
      <c r="W62" s="211"/>
      <c r="X62" s="163"/>
      <c r="Y62" s="230"/>
      <c r="Z62" s="163"/>
      <c r="AA62" s="221">
        <v>44</v>
      </c>
      <c r="AB62" s="71"/>
      <c r="AC62" s="215"/>
      <c r="AD62" s="163">
        <v>44</v>
      </c>
      <c r="AE62" s="211"/>
      <c r="AF62" s="163"/>
      <c r="AG62" s="230"/>
      <c r="AH62" s="163"/>
      <c r="AI62" s="221">
        <v>2</v>
      </c>
      <c r="AJ62" s="71"/>
      <c r="AK62" s="71"/>
      <c r="AL62" s="165">
        <v>2</v>
      </c>
      <c r="AM62" s="71">
        <v>1</v>
      </c>
      <c r="AN62" s="71"/>
      <c r="AO62" s="215"/>
      <c r="AP62" s="163">
        <v>1</v>
      </c>
      <c r="AQ62" s="165">
        <v>47</v>
      </c>
    </row>
    <row r="63" spans="1:43" x14ac:dyDescent="0.2">
      <c r="A63" s="217" t="s">
        <v>6</v>
      </c>
      <c r="B63" s="151" t="s">
        <v>205</v>
      </c>
      <c r="C63" s="153"/>
      <c r="D63" s="151"/>
      <c r="E63" s="208"/>
      <c r="F63" s="151"/>
      <c r="G63" s="153"/>
      <c r="H63" s="151"/>
      <c r="I63" s="208"/>
      <c r="J63" s="151"/>
      <c r="K63" s="153"/>
      <c r="L63" s="151"/>
      <c r="M63" s="208"/>
      <c r="N63" s="151"/>
      <c r="O63" s="153"/>
      <c r="P63" s="151">
        <v>676</v>
      </c>
      <c r="Q63" s="208"/>
      <c r="R63" s="198">
        <v>676</v>
      </c>
      <c r="S63" s="153"/>
      <c r="T63" s="151"/>
      <c r="U63" s="208"/>
      <c r="V63" s="151"/>
      <c r="W63" s="153"/>
      <c r="X63" s="151"/>
      <c r="Y63" s="208"/>
      <c r="Z63" s="151"/>
      <c r="AA63" s="153"/>
      <c r="AB63" s="151"/>
      <c r="AC63" s="208"/>
      <c r="AD63" s="151"/>
      <c r="AE63" s="153"/>
      <c r="AF63" s="151"/>
      <c r="AG63" s="208"/>
      <c r="AH63" s="198"/>
      <c r="AI63" s="153"/>
      <c r="AJ63" s="151"/>
      <c r="AK63" s="151"/>
      <c r="AL63" s="185"/>
      <c r="AM63" s="151"/>
      <c r="AN63" s="151"/>
      <c r="AO63" s="208"/>
      <c r="AP63" s="198"/>
      <c r="AQ63" s="185">
        <v>676</v>
      </c>
    </row>
    <row r="64" spans="1:43" ht="12" thickBot="1" x14ac:dyDescent="0.25">
      <c r="A64" s="217" t="s">
        <v>6</v>
      </c>
      <c r="B64" s="151" t="s">
        <v>206</v>
      </c>
      <c r="C64" s="153"/>
      <c r="D64" s="151"/>
      <c r="E64" s="208"/>
      <c r="F64" s="151"/>
      <c r="G64" s="153"/>
      <c r="H64" s="151"/>
      <c r="I64" s="208"/>
      <c r="J64" s="151"/>
      <c r="K64" s="153"/>
      <c r="L64" s="151"/>
      <c r="M64" s="208"/>
      <c r="N64" s="151"/>
      <c r="O64" s="153">
        <v>174</v>
      </c>
      <c r="P64" s="151">
        <v>8367</v>
      </c>
      <c r="Q64" s="208"/>
      <c r="R64" s="198">
        <v>8541</v>
      </c>
      <c r="S64" s="153"/>
      <c r="T64" s="151">
        <v>11066</v>
      </c>
      <c r="U64" s="208"/>
      <c r="V64" s="198">
        <v>11066</v>
      </c>
      <c r="W64" s="153"/>
      <c r="X64" s="151">
        <v>419</v>
      </c>
      <c r="Y64" s="208"/>
      <c r="Z64" s="198">
        <v>419</v>
      </c>
      <c r="AA64" s="153"/>
      <c r="AB64" s="151">
        <v>6927</v>
      </c>
      <c r="AC64" s="208"/>
      <c r="AD64" s="198">
        <v>6927</v>
      </c>
      <c r="AE64" s="153"/>
      <c r="AF64" s="151">
        <v>6</v>
      </c>
      <c r="AG64" s="208"/>
      <c r="AH64" s="198">
        <v>6</v>
      </c>
      <c r="AI64" s="153"/>
      <c r="AJ64" s="151"/>
      <c r="AK64" s="151"/>
      <c r="AL64" s="185"/>
      <c r="AM64" s="151"/>
      <c r="AN64" s="151"/>
      <c r="AO64" s="208"/>
      <c r="AP64" s="198"/>
      <c r="AQ64" s="185">
        <v>26959</v>
      </c>
    </row>
    <row r="65" spans="1:43" ht="12" thickBot="1" x14ac:dyDescent="0.25">
      <c r="A65" s="127" t="s">
        <v>156</v>
      </c>
      <c r="B65" s="126"/>
      <c r="C65" s="142">
        <v>275</v>
      </c>
      <c r="D65" s="126">
        <v>38</v>
      </c>
      <c r="E65" s="243">
        <v>6</v>
      </c>
      <c r="F65" s="73">
        <v>319</v>
      </c>
      <c r="G65" s="142">
        <v>373</v>
      </c>
      <c r="H65" s="126">
        <v>32</v>
      </c>
      <c r="I65" s="243">
        <v>190</v>
      </c>
      <c r="J65" s="73">
        <v>595</v>
      </c>
      <c r="K65" s="142">
        <v>691</v>
      </c>
      <c r="L65" s="126">
        <v>39.5</v>
      </c>
      <c r="M65" s="243">
        <v>298</v>
      </c>
      <c r="N65" s="73">
        <v>1028.5</v>
      </c>
      <c r="O65" s="152">
        <v>4107</v>
      </c>
      <c r="P65" s="73">
        <v>12928</v>
      </c>
      <c r="Q65" s="172">
        <v>673</v>
      </c>
      <c r="R65" s="73">
        <v>17708</v>
      </c>
      <c r="S65" s="142">
        <v>43</v>
      </c>
      <c r="T65" s="126">
        <v>14367</v>
      </c>
      <c r="U65" s="243">
        <v>12</v>
      </c>
      <c r="V65" s="73">
        <v>14422</v>
      </c>
      <c r="W65" s="152">
        <v>93</v>
      </c>
      <c r="X65" s="73">
        <v>615</v>
      </c>
      <c r="Y65" s="172"/>
      <c r="Z65" s="73">
        <v>708</v>
      </c>
      <c r="AA65" s="152">
        <v>381</v>
      </c>
      <c r="AB65" s="73">
        <v>11763</v>
      </c>
      <c r="AC65" s="172">
        <v>8</v>
      </c>
      <c r="AD65" s="73">
        <v>12152</v>
      </c>
      <c r="AE65" s="152">
        <v>93</v>
      </c>
      <c r="AF65" s="73">
        <v>40</v>
      </c>
      <c r="AG65" s="172">
        <v>1</v>
      </c>
      <c r="AH65" s="73">
        <v>134</v>
      </c>
      <c r="AI65" s="152">
        <v>30</v>
      </c>
      <c r="AJ65" s="73">
        <v>114</v>
      </c>
      <c r="AK65" s="73">
        <v>5</v>
      </c>
      <c r="AL65" s="72">
        <v>149</v>
      </c>
      <c r="AM65" s="73">
        <v>21</v>
      </c>
      <c r="AN65" s="73">
        <v>359</v>
      </c>
      <c r="AO65" s="172">
        <v>6</v>
      </c>
      <c r="AP65" s="73">
        <v>386</v>
      </c>
      <c r="AQ65" s="72">
        <v>47601.5</v>
      </c>
    </row>
    <row r="66" spans="1:43" x14ac:dyDescent="0.2">
      <c r="A66" s="217" t="s">
        <v>44</v>
      </c>
      <c r="B66" s="71" t="s">
        <v>158</v>
      </c>
      <c r="C66" s="221"/>
      <c r="D66" s="71"/>
      <c r="E66" s="215"/>
      <c r="F66" s="163"/>
      <c r="G66" s="221"/>
      <c r="H66" s="71"/>
      <c r="I66" s="215">
        <v>33</v>
      </c>
      <c r="J66" s="163">
        <v>33</v>
      </c>
      <c r="K66" s="221">
        <v>10</v>
      </c>
      <c r="L66" s="71"/>
      <c r="M66" s="215">
        <v>25</v>
      </c>
      <c r="N66" s="163">
        <v>35</v>
      </c>
      <c r="O66" s="221">
        <v>30</v>
      </c>
      <c r="P66" s="71"/>
      <c r="Q66" s="230"/>
      <c r="R66" s="163">
        <v>30</v>
      </c>
      <c r="S66" s="221"/>
      <c r="T66" s="71"/>
      <c r="U66" s="215"/>
      <c r="V66" s="163"/>
      <c r="W66" s="211"/>
      <c r="X66" s="163"/>
      <c r="Y66" s="230"/>
      <c r="Z66" s="163"/>
      <c r="AA66" s="211"/>
      <c r="AB66" s="163"/>
      <c r="AC66" s="230"/>
      <c r="AD66" s="163"/>
      <c r="AE66" s="211"/>
      <c r="AF66" s="163"/>
      <c r="AG66" s="230"/>
      <c r="AH66" s="163"/>
      <c r="AI66" s="211"/>
      <c r="AJ66" s="163"/>
      <c r="AK66" s="163"/>
      <c r="AL66" s="165"/>
      <c r="AM66" s="163"/>
      <c r="AN66" s="163"/>
      <c r="AO66" s="230"/>
      <c r="AP66" s="163"/>
      <c r="AQ66" s="165">
        <v>98</v>
      </c>
    </row>
    <row r="67" spans="1:43" x14ac:dyDescent="0.2">
      <c r="A67" s="217" t="s">
        <v>44</v>
      </c>
      <c r="B67" s="140" t="s">
        <v>159</v>
      </c>
      <c r="C67" s="220">
        <v>14</v>
      </c>
      <c r="D67" s="140"/>
      <c r="E67" s="214">
        <v>6</v>
      </c>
      <c r="F67" s="163">
        <v>20</v>
      </c>
      <c r="G67" s="220">
        <v>10</v>
      </c>
      <c r="H67" s="140"/>
      <c r="I67" s="214"/>
      <c r="J67" s="163">
        <v>10</v>
      </c>
      <c r="K67" s="220"/>
      <c r="L67" s="140"/>
      <c r="M67" s="214"/>
      <c r="N67" s="163"/>
      <c r="O67" s="221"/>
      <c r="P67" s="71"/>
      <c r="Q67" s="230"/>
      <c r="R67" s="163"/>
      <c r="S67" s="220"/>
      <c r="T67" s="140"/>
      <c r="U67" s="214"/>
      <c r="V67" s="163"/>
      <c r="W67" s="211"/>
      <c r="X67" s="163"/>
      <c r="Y67" s="230"/>
      <c r="Z67" s="163"/>
      <c r="AA67" s="211"/>
      <c r="AB67" s="163"/>
      <c r="AC67" s="230"/>
      <c r="AD67" s="163"/>
      <c r="AE67" s="211"/>
      <c r="AF67" s="163"/>
      <c r="AG67" s="230"/>
      <c r="AH67" s="163"/>
      <c r="AI67" s="211"/>
      <c r="AJ67" s="163"/>
      <c r="AK67" s="163"/>
      <c r="AL67" s="165"/>
      <c r="AM67" s="163"/>
      <c r="AN67" s="163"/>
      <c r="AO67" s="230"/>
      <c r="AP67" s="163"/>
      <c r="AQ67" s="165">
        <v>30</v>
      </c>
    </row>
    <row r="68" spans="1:43" ht="12" thickBot="1" x14ac:dyDescent="0.25">
      <c r="A68" s="217" t="s">
        <v>44</v>
      </c>
      <c r="B68" s="71" t="s">
        <v>188</v>
      </c>
      <c r="C68" s="221"/>
      <c r="D68" s="71"/>
      <c r="E68" s="215"/>
      <c r="F68" s="163"/>
      <c r="G68" s="221"/>
      <c r="H68" s="71"/>
      <c r="I68" s="215"/>
      <c r="J68" s="163"/>
      <c r="K68" s="221"/>
      <c r="L68" s="71">
        <v>393</v>
      </c>
      <c r="M68" s="215"/>
      <c r="N68" s="163">
        <v>393</v>
      </c>
      <c r="O68" s="221">
        <v>276</v>
      </c>
      <c r="P68" s="71">
        <v>165</v>
      </c>
      <c r="Q68" s="230"/>
      <c r="R68" s="163">
        <v>441</v>
      </c>
      <c r="S68" s="221">
        <v>10</v>
      </c>
      <c r="T68" s="71"/>
      <c r="U68" s="215"/>
      <c r="V68" s="163">
        <v>10</v>
      </c>
      <c r="W68" s="211"/>
      <c r="X68" s="163"/>
      <c r="Y68" s="230"/>
      <c r="Z68" s="163"/>
      <c r="AA68" s="211"/>
      <c r="AB68" s="163"/>
      <c r="AC68" s="230"/>
      <c r="AD68" s="163"/>
      <c r="AE68" s="211"/>
      <c r="AF68" s="163"/>
      <c r="AG68" s="230"/>
      <c r="AH68" s="163"/>
      <c r="AI68" s="211"/>
      <c r="AJ68" s="163"/>
      <c r="AK68" s="163"/>
      <c r="AL68" s="165"/>
      <c r="AM68" s="163"/>
      <c r="AN68" s="163"/>
      <c r="AO68" s="230"/>
      <c r="AP68" s="163"/>
      <c r="AQ68" s="165">
        <v>844</v>
      </c>
    </row>
    <row r="69" spans="1:43" ht="12" thickBot="1" x14ac:dyDescent="0.25">
      <c r="A69" s="127" t="s">
        <v>180</v>
      </c>
      <c r="B69" s="126"/>
      <c r="C69" s="142">
        <v>14</v>
      </c>
      <c r="D69" s="126"/>
      <c r="E69" s="243">
        <v>6</v>
      </c>
      <c r="F69" s="73">
        <v>20</v>
      </c>
      <c r="G69" s="142">
        <v>10</v>
      </c>
      <c r="H69" s="126"/>
      <c r="I69" s="243">
        <v>33</v>
      </c>
      <c r="J69" s="73">
        <v>43</v>
      </c>
      <c r="K69" s="142">
        <v>10</v>
      </c>
      <c r="L69" s="126">
        <v>393</v>
      </c>
      <c r="M69" s="243">
        <v>25</v>
      </c>
      <c r="N69" s="73">
        <v>428</v>
      </c>
      <c r="O69" s="152">
        <v>306</v>
      </c>
      <c r="P69" s="73">
        <v>165</v>
      </c>
      <c r="Q69" s="172"/>
      <c r="R69" s="73">
        <v>471</v>
      </c>
      <c r="S69" s="142">
        <v>10</v>
      </c>
      <c r="T69" s="126"/>
      <c r="U69" s="243"/>
      <c r="V69" s="73">
        <v>10</v>
      </c>
      <c r="W69" s="152"/>
      <c r="X69" s="73"/>
      <c r="Y69" s="172"/>
      <c r="Z69" s="73"/>
      <c r="AA69" s="152"/>
      <c r="AB69" s="73"/>
      <c r="AC69" s="172"/>
      <c r="AD69" s="73"/>
      <c r="AE69" s="152"/>
      <c r="AF69" s="73"/>
      <c r="AG69" s="172"/>
      <c r="AH69" s="73"/>
      <c r="AI69" s="152"/>
      <c r="AJ69" s="73"/>
      <c r="AK69" s="73"/>
      <c r="AL69" s="72"/>
      <c r="AM69" s="73"/>
      <c r="AN69" s="73"/>
      <c r="AO69" s="172"/>
      <c r="AP69" s="73"/>
      <c r="AQ69" s="72">
        <v>972</v>
      </c>
    </row>
    <row r="70" spans="1:43" x14ac:dyDescent="0.2">
      <c r="A70" s="217" t="s">
        <v>7</v>
      </c>
      <c r="B70" s="71" t="s">
        <v>158</v>
      </c>
      <c r="C70" s="221"/>
      <c r="D70" s="71"/>
      <c r="E70" s="215"/>
      <c r="F70" s="163"/>
      <c r="G70" s="221">
        <v>2</v>
      </c>
      <c r="H70" s="71"/>
      <c r="I70" s="215"/>
      <c r="J70" s="163">
        <v>2</v>
      </c>
      <c r="K70" s="221">
        <v>33</v>
      </c>
      <c r="L70" s="71"/>
      <c r="M70" s="215"/>
      <c r="N70" s="163">
        <v>33</v>
      </c>
      <c r="O70" s="221">
        <v>29</v>
      </c>
      <c r="P70" s="163"/>
      <c r="Q70" s="230"/>
      <c r="R70" s="163">
        <v>29</v>
      </c>
      <c r="S70" s="221"/>
      <c r="T70" s="71"/>
      <c r="U70" s="215"/>
      <c r="V70" s="163"/>
      <c r="W70" s="211"/>
      <c r="X70" s="163"/>
      <c r="Y70" s="230"/>
      <c r="Z70" s="163"/>
      <c r="AA70" s="211"/>
      <c r="AB70" s="71">
        <v>4</v>
      </c>
      <c r="AC70" s="230"/>
      <c r="AD70" s="163">
        <v>4</v>
      </c>
      <c r="AE70" s="211"/>
      <c r="AF70" s="163"/>
      <c r="AG70" s="230"/>
      <c r="AH70" s="163"/>
      <c r="AI70" s="211"/>
      <c r="AJ70" s="71">
        <v>72</v>
      </c>
      <c r="AK70" s="163"/>
      <c r="AL70" s="165">
        <v>72</v>
      </c>
      <c r="AM70" s="163"/>
      <c r="AN70" s="71">
        <v>44</v>
      </c>
      <c r="AO70" s="230"/>
      <c r="AP70" s="163">
        <v>44</v>
      </c>
      <c r="AQ70" s="165">
        <v>184</v>
      </c>
    </row>
    <row r="71" spans="1:43" x14ac:dyDescent="0.2">
      <c r="A71" s="217" t="s">
        <v>7</v>
      </c>
      <c r="B71" s="140" t="s">
        <v>159</v>
      </c>
      <c r="C71" s="220">
        <v>2</v>
      </c>
      <c r="D71" s="140"/>
      <c r="E71" s="214"/>
      <c r="F71" s="163">
        <v>2</v>
      </c>
      <c r="G71" s="220">
        <v>1</v>
      </c>
      <c r="H71" s="140"/>
      <c r="I71" s="214"/>
      <c r="J71" s="163">
        <v>1</v>
      </c>
      <c r="K71" s="220"/>
      <c r="L71" s="140"/>
      <c r="M71" s="214"/>
      <c r="N71" s="163"/>
      <c r="O71" s="211"/>
      <c r="P71" s="163"/>
      <c r="Q71" s="230"/>
      <c r="R71" s="163"/>
      <c r="S71" s="220"/>
      <c r="T71" s="140"/>
      <c r="U71" s="214"/>
      <c r="V71" s="163"/>
      <c r="W71" s="211"/>
      <c r="X71" s="163"/>
      <c r="Y71" s="230"/>
      <c r="Z71" s="163"/>
      <c r="AA71" s="211"/>
      <c r="AB71" s="163"/>
      <c r="AC71" s="230"/>
      <c r="AD71" s="163"/>
      <c r="AE71" s="211"/>
      <c r="AF71" s="163"/>
      <c r="AG71" s="230"/>
      <c r="AH71" s="163"/>
      <c r="AI71" s="211"/>
      <c r="AJ71" s="71">
        <v>12</v>
      </c>
      <c r="AK71" s="163"/>
      <c r="AL71" s="165">
        <v>12</v>
      </c>
      <c r="AM71" s="163"/>
      <c r="AN71" s="71">
        <v>53</v>
      </c>
      <c r="AO71" s="230"/>
      <c r="AP71" s="163">
        <v>53</v>
      </c>
      <c r="AQ71" s="165">
        <v>68</v>
      </c>
    </row>
    <row r="72" spans="1:43" ht="12" thickBot="1" x14ac:dyDescent="0.25">
      <c r="A72" s="217" t="s">
        <v>7</v>
      </c>
      <c r="B72" s="151" t="s">
        <v>206</v>
      </c>
      <c r="C72" s="153"/>
      <c r="D72" s="151"/>
      <c r="E72" s="208"/>
      <c r="F72" s="151"/>
      <c r="G72" s="153"/>
      <c r="H72" s="151"/>
      <c r="I72" s="208"/>
      <c r="J72" s="151"/>
      <c r="K72" s="153"/>
      <c r="L72" s="151"/>
      <c r="M72" s="208"/>
      <c r="N72" s="151"/>
      <c r="O72" s="153"/>
      <c r="P72" s="151"/>
      <c r="Q72" s="208"/>
      <c r="R72" s="151"/>
      <c r="S72" s="153"/>
      <c r="T72" s="151">
        <v>1</v>
      </c>
      <c r="U72" s="208"/>
      <c r="V72" s="151">
        <v>1</v>
      </c>
      <c r="W72" s="153"/>
      <c r="X72" s="151"/>
      <c r="Y72" s="208"/>
      <c r="Z72" s="151"/>
      <c r="AA72" s="153"/>
      <c r="AB72" s="151">
        <v>39</v>
      </c>
      <c r="AC72" s="208"/>
      <c r="AD72" s="198">
        <v>39</v>
      </c>
      <c r="AE72" s="153"/>
      <c r="AF72" s="151">
        <v>7</v>
      </c>
      <c r="AG72" s="208"/>
      <c r="AH72" s="198">
        <v>7</v>
      </c>
      <c r="AI72" s="212"/>
      <c r="AJ72" s="198"/>
      <c r="AK72" s="198"/>
      <c r="AL72" s="185"/>
      <c r="AM72" s="151"/>
      <c r="AN72" s="151"/>
      <c r="AO72" s="208"/>
      <c r="AP72" s="198"/>
      <c r="AQ72" s="185">
        <v>47</v>
      </c>
    </row>
    <row r="73" spans="1:43" ht="12" thickBot="1" x14ac:dyDescent="0.25">
      <c r="A73" s="127" t="s">
        <v>181</v>
      </c>
      <c r="B73" s="126"/>
      <c r="C73" s="142">
        <v>2</v>
      </c>
      <c r="D73" s="126"/>
      <c r="E73" s="243"/>
      <c r="F73" s="73">
        <v>2</v>
      </c>
      <c r="G73" s="142">
        <v>3</v>
      </c>
      <c r="H73" s="126"/>
      <c r="I73" s="243"/>
      <c r="J73" s="73">
        <v>3</v>
      </c>
      <c r="K73" s="142">
        <v>33</v>
      </c>
      <c r="L73" s="126"/>
      <c r="M73" s="243"/>
      <c r="N73" s="73">
        <v>33</v>
      </c>
      <c r="O73" s="152">
        <v>29</v>
      </c>
      <c r="P73" s="73"/>
      <c r="Q73" s="172"/>
      <c r="R73" s="73">
        <v>29</v>
      </c>
      <c r="S73" s="142"/>
      <c r="T73" s="126">
        <v>1</v>
      </c>
      <c r="U73" s="243"/>
      <c r="V73" s="73">
        <v>1</v>
      </c>
      <c r="W73" s="152"/>
      <c r="X73" s="73"/>
      <c r="Y73" s="172"/>
      <c r="Z73" s="73"/>
      <c r="AA73" s="152"/>
      <c r="AB73" s="73">
        <v>43</v>
      </c>
      <c r="AC73" s="172"/>
      <c r="AD73" s="73">
        <v>43</v>
      </c>
      <c r="AE73" s="152"/>
      <c r="AF73" s="73">
        <v>7</v>
      </c>
      <c r="AG73" s="172"/>
      <c r="AH73" s="73">
        <v>7</v>
      </c>
      <c r="AI73" s="152"/>
      <c r="AJ73" s="73">
        <v>84</v>
      </c>
      <c r="AK73" s="73"/>
      <c r="AL73" s="72">
        <v>84</v>
      </c>
      <c r="AM73" s="73"/>
      <c r="AN73" s="73">
        <v>97</v>
      </c>
      <c r="AO73" s="172"/>
      <c r="AP73" s="73">
        <v>97</v>
      </c>
      <c r="AQ73" s="72">
        <v>299</v>
      </c>
    </row>
    <row r="74" spans="1:43" ht="12.75" customHeight="1" x14ac:dyDescent="0.2">
      <c r="A74" s="67" t="s">
        <v>47</v>
      </c>
      <c r="B74" s="151" t="s">
        <v>231</v>
      </c>
      <c r="C74" s="221"/>
      <c r="D74" s="71"/>
      <c r="E74" s="215"/>
      <c r="F74" s="163"/>
      <c r="G74" s="221"/>
      <c r="H74" s="71"/>
      <c r="I74" s="215"/>
      <c r="J74" s="163"/>
      <c r="K74" s="221"/>
      <c r="L74" s="71"/>
      <c r="M74" s="215"/>
      <c r="N74" s="163"/>
      <c r="O74" s="221"/>
      <c r="P74" s="163"/>
      <c r="Q74" s="230"/>
      <c r="R74" s="163"/>
      <c r="S74" s="221"/>
      <c r="T74" s="71"/>
      <c r="U74" s="215"/>
      <c r="V74" s="163"/>
      <c r="W74" s="211"/>
      <c r="X74" s="163"/>
      <c r="Y74" s="230"/>
      <c r="Z74" s="163"/>
      <c r="AA74" s="211"/>
      <c r="AB74" s="71">
        <v>145</v>
      </c>
      <c r="AC74" s="230"/>
      <c r="AD74" s="163">
        <v>145</v>
      </c>
      <c r="AE74" s="211"/>
      <c r="AF74" s="163"/>
      <c r="AG74" s="230"/>
      <c r="AH74" s="163"/>
      <c r="AI74" s="211"/>
      <c r="AJ74" s="163"/>
      <c r="AK74" s="163"/>
      <c r="AL74" s="165"/>
      <c r="AM74" s="163"/>
      <c r="AN74" s="71"/>
      <c r="AO74" s="230"/>
      <c r="AP74" s="163"/>
      <c r="AQ74" s="165">
        <v>145</v>
      </c>
    </row>
    <row r="75" spans="1:43" x14ac:dyDescent="0.2">
      <c r="A75" s="67" t="s">
        <v>47</v>
      </c>
      <c r="B75" s="151" t="s">
        <v>205</v>
      </c>
      <c r="C75" s="153"/>
      <c r="D75" s="151"/>
      <c r="E75" s="208"/>
      <c r="F75" s="151"/>
      <c r="G75" s="153"/>
      <c r="H75" s="151"/>
      <c r="I75" s="208"/>
      <c r="J75" s="151"/>
      <c r="K75" s="153"/>
      <c r="L75" s="151"/>
      <c r="M75" s="208"/>
      <c r="N75" s="151"/>
      <c r="O75" s="153"/>
      <c r="P75" s="151">
        <v>148975</v>
      </c>
      <c r="Q75" s="208"/>
      <c r="R75" s="198">
        <v>148975</v>
      </c>
      <c r="S75" s="153"/>
      <c r="T75" s="151"/>
      <c r="U75" s="208"/>
      <c r="V75" s="151"/>
      <c r="W75" s="153"/>
      <c r="X75" s="151"/>
      <c r="Y75" s="208"/>
      <c r="Z75" s="151"/>
      <c r="AA75" s="153"/>
      <c r="AB75" s="151"/>
      <c r="AC75" s="208"/>
      <c r="AD75" s="151"/>
      <c r="AE75" s="153"/>
      <c r="AF75" s="151"/>
      <c r="AG75" s="208"/>
      <c r="AH75" s="198"/>
      <c r="AI75" s="212"/>
      <c r="AJ75" s="198"/>
      <c r="AK75" s="198"/>
      <c r="AL75" s="185"/>
      <c r="AM75" s="151"/>
      <c r="AN75" s="151"/>
      <c r="AO75" s="208"/>
      <c r="AP75" s="198"/>
      <c r="AQ75" s="185">
        <v>148975</v>
      </c>
    </row>
    <row r="76" spans="1:43" ht="12" thickBot="1" x14ac:dyDescent="0.25">
      <c r="A76" s="67" t="s">
        <v>47</v>
      </c>
      <c r="B76" s="151" t="s">
        <v>206</v>
      </c>
      <c r="C76" s="153"/>
      <c r="D76" s="151"/>
      <c r="E76" s="208"/>
      <c r="F76" s="151"/>
      <c r="G76" s="153"/>
      <c r="H76" s="151"/>
      <c r="I76" s="208"/>
      <c r="J76" s="151"/>
      <c r="K76" s="153"/>
      <c r="L76" s="151"/>
      <c r="M76" s="208"/>
      <c r="N76" s="151"/>
      <c r="O76" s="153"/>
      <c r="P76" s="151"/>
      <c r="Q76" s="208"/>
      <c r="R76" s="151"/>
      <c r="S76" s="153"/>
      <c r="T76" s="151"/>
      <c r="U76" s="208"/>
      <c r="V76" s="151"/>
      <c r="W76" s="153"/>
      <c r="X76" s="151"/>
      <c r="Y76" s="208"/>
      <c r="Z76" s="151"/>
      <c r="AA76" s="153"/>
      <c r="AB76" s="151">
        <v>160</v>
      </c>
      <c r="AC76" s="208"/>
      <c r="AD76" s="198">
        <v>160</v>
      </c>
      <c r="AE76" s="153"/>
      <c r="AF76" s="151"/>
      <c r="AG76" s="208"/>
      <c r="AH76" s="198"/>
      <c r="AI76" s="212"/>
      <c r="AJ76" s="198"/>
      <c r="AK76" s="198"/>
      <c r="AL76" s="185"/>
      <c r="AM76" s="151"/>
      <c r="AN76" s="151"/>
      <c r="AO76" s="208"/>
      <c r="AP76" s="198"/>
      <c r="AQ76" s="185">
        <v>160</v>
      </c>
    </row>
    <row r="77" spans="1:43" ht="12" thickBot="1" x14ac:dyDescent="0.25">
      <c r="A77" s="127" t="s">
        <v>210</v>
      </c>
      <c r="B77" s="126"/>
      <c r="C77" s="142"/>
      <c r="D77" s="126"/>
      <c r="E77" s="243"/>
      <c r="F77" s="73"/>
      <c r="G77" s="142"/>
      <c r="H77" s="126"/>
      <c r="I77" s="243"/>
      <c r="J77" s="73"/>
      <c r="K77" s="142"/>
      <c r="L77" s="126"/>
      <c r="M77" s="243"/>
      <c r="N77" s="73"/>
      <c r="O77" s="152"/>
      <c r="P77" s="73">
        <v>148975</v>
      </c>
      <c r="Q77" s="172"/>
      <c r="R77" s="73">
        <v>148975</v>
      </c>
      <c r="S77" s="142"/>
      <c r="T77" s="126"/>
      <c r="U77" s="243"/>
      <c r="V77" s="73"/>
      <c r="W77" s="152"/>
      <c r="X77" s="73"/>
      <c r="Y77" s="172"/>
      <c r="Z77" s="73"/>
      <c r="AA77" s="152"/>
      <c r="AB77" s="73">
        <v>305</v>
      </c>
      <c r="AC77" s="172"/>
      <c r="AD77" s="73">
        <v>305</v>
      </c>
      <c r="AE77" s="152"/>
      <c r="AF77" s="73"/>
      <c r="AG77" s="172"/>
      <c r="AH77" s="73"/>
      <c r="AI77" s="152"/>
      <c r="AJ77" s="73"/>
      <c r="AK77" s="73"/>
      <c r="AL77" s="72"/>
      <c r="AM77" s="73"/>
      <c r="AN77" s="73"/>
      <c r="AO77" s="172"/>
      <c r="AP77" s="73"/>
      <c r="AQ77" s="72">
        <v>149280</v>
      </c>
    </row>
    <row r="78" spans="1:43" ht="12" thickBot="1" x14ac:dyDescent="0.25">
      <c r="A78" s="67" t="s">
        <v>49</v>
      </c>
      <c r="B78" s="238"/>
      <c r="C78" s="153"/>
      <c r="D78" s="151"/>
      <c r="E78" s="208"/>
      <c r="F78" s="238"/>
      <c r="G78" s="153"/>
      <c r="H78" s="151"/>
      <c r="I78" s="208"/>
      <c r="J78" s="238"/>
      <c r="K78" s="153"/>
      <c r="L78" s="151"/>
      <c r="M78" s="208"/>
      <c r="N78" s="238"/>
      <c r="O78" s="153"/>
      <c r="P78" s="151"/>
      <c r="Q78" s="208"/>
      <c r="R78" s="238"/>
      <c r="S78" s="153"/>
      <c r="T78" s="151"/>
      <c r="U78" s="208"/>
      <c r="V78" s="238"/>
      <c r="W78" s="153"/>
      <c r="X78" s="151"/>
      <c r="Y78" s="208"/>
      <c r="Z78" s="238"/>
      <c r="AA78" s="153"/>
      <c r="AB78" s="151"/>
      <c r="AC78" s="208"/>
      <c r="AD78" s="198"/>
      <c r="AE78" s="153"/>
      <c r="AF78" s="151">
        <v>10</v>
      </c>
      <c r="AG78" s="208"/>
      <c r="AH78" s="198">
        <v>10</v>
      </c>
      <c r="AI78" s="212"/>
      <c r="AJ78" s="198"/>
      <c r="AK78" s="198"/>
      <c r="AL78" s="185"/>
      <c r="AM78" s="151"/>
      <c r="AN78" s="151"/>
      <c r="AO78" s="208"/>
      <c r="AP78" s="250"/>
      <c r="AQ78" s="207">
        <v>10</v>
      </c>
    </row>
    <row r="79" spans="1:43" ht="12" thickBot="1" x14ac:dyDescent="0.25">
      <c r="A79" s="127" t="s">
        <v>238</v>
      </c>
      <c r="B79" s="126"/>
      <c r="C79" s="142"/>
      <c r="D79" s="126"/>
      <c r="E79" s="243"/>
      <c r="F79" s="73"/>
      <c r="G79" s="142"/>
      <c r="H79" s="126"/>
      <c r="I79" s="243"/>
      <c r="J79" s="73"/>
      <c r="K79" s="142"/>
      <c r="L79" s="126"/>
      <c r="M79" s="243"/>
      <c r="N79" s="73"/>
      <c r="O79" s="152"/>
      <c r="P79" s="73"/>
      <c r="Q79" s="172"/>
      <c r="R79" s="73"/>
      <c r="S79" s="142"/>
      <c r="T79" s="126"/>
      <c r="U79" s="243"/>
      <c r="V79" s="73"/>
      <c r="W79" s="152"/>
      <c r="X79" s="73"/>
      <c r="Y79" s="172"/>
      <c r="Z79" s="73"/>
      <c r="AA79" s="152"/>
      <c r="AB79" s="73"/>
      <c r="AC79" s="172"/>
      <c r="AD79" s="73"/>
      <c r="AE79" s="152"/>
      <c r="AF79" s="73">
        <v>10</v>
      </c>
      <c r="AG79" s="172"/>
      <c r="AH79" s="73">
        <v>10</v>
      </c>
      <c r="AI79" s="152"/>
      <c r="AJ79" s="73"/>
      <c r="AK79" s="73"/>
      <c r="AL79" s="72"/>
      <c r="AM79" s="73"/>
      <c r="AN79" s="73"/>
      <c r="AO79" s="172"/>
      <c r="AP79" s="73"/>
      <c r="AQ79" s="72">
        <v>10</v>
      </c>
    </row>
    <row r="80" spans="1:43" x14ac:dyDescent="0.2">
      <c r="A80" s="67" t="s">
        <v>51</v>
      </c>
      <c r="B80" s="151" t="s">
        <v>231</v>
      </c>
      <c r="C80" s="153"/>
      <c r="D80" s="151"/>
      <c r="E80" s="208"/>
      <c r="F80" s="151"/>
      <c r="G80" s="153"/>
      <c r="H80" s="151"/>
      <c r="I80" s="208"/>
      <c r="J80" s="151"/>
      <c r="K80" s="153"/>
      <c r="L80" s="151"/>
      <c r="M80" s="208"/>
      <c r="N80" s="151"/>
      <c r="O80" s="153"/>
      <c r="P80" s="151"/>
      <c r="Q80" s="208"/>
      <c r="R80" s="151"/>
      <c r="S80" s="153"/>
      <c r="T80" s="151"/>
      <c r="U80" s="208"/>
      <c r="V80" s="151"/>
      <c r="W80" s="153"/>
      <c r="X80" s="151"/>
      <c r="Y80" s="208"/>
      <c r="Z80" s="151"/>
      <c r="AA80" s="153"/>
      <c r="AB80" s="151">
        <v>28110</v>
      </c>
      <c r="AC80" s="208"/>
      <c r="AD80" s="198">
        <v>28110</v>
      </c>
      <c r="AE80" s="153"/>
      <c r="AF80" s="151"/>
      <c r="AG80" s="208"/>
      <c r="AH80" s="198"/>
      <c r="AI80" s="212"/>
      <c r="AJ80" s="198"/>
      <c r="AK80" s="198"/>
      <c r="AL80" s="185"/>
      <c r="AM80" s="151"/>
      <c r="AN80" s="151"/>
      <c r="AO80" s="208"/>
      <c r="AP80" s="198"/>
      <c r="AQ80" s="185">
        <v>28110</v>
      </c>
    </row>
    <row r="81" spans="1:43" x14ac:dyDescent="0.2">
      <c r="A81" s="67" t="s">
        <v>51</v>
      </c>
      <c r="B81" s="151" t="s">
        <v>158</v>
      </c>
      <c r="C81" s="153"/>
      <c r="D81" s="151"/>
      <c r="E81" s="208"/>
      <c r="F81" s="151"/>
      <c r="G81" s="153"/>
      <c r="H81" s="151"/>
      <c r="I81" s="208"/>
      <c r="J81" s="151"/>
      <c r="K81" s="153"/>
      <c r="L81" s="151"/>
      <c r="M81" s="208"/>
      <c r="N81" s="151"/>
      <c r="O81" s="153"/>
      <c r="P81" s="151"/>
      <c r="Q81" s="208"/>
      <c r="R81" s="151"/>
      <c r="S81" s="153"/>
      <c r="T81" s="151"/>
      <c r="U81" s="208"/>
      <c r="V81" s="151"/>
      <c r="W81" s="153"/>
      <c r="X81" s="151"/>
      <c r="Y81" s="208"/>
      <c r="Z81" s="151"/>
      <c r="AA81" s="153"/>
      <c r="AB81" s="151">
        <v>3734</v>
      </c>
      <c r="AC81" s="208"/>
      <c r="AD81" s="198">
        <v>3734</v>
      </c>
      <c r="AE81" s="153"/>
      <c r="AF81" s="151"/>
      <c r="AG81" s="208"/>
      <c r="AH81" s="198"/>
      <c r="AI81" s="212"/>
      <c r="AJ81" s="198"/>
      <c r="AK81" s="198"/>
      <c r="AL81" s="185"/>
      <c r="AM81" s="151"/>
      <c r="AN81" s="151"/>
      <c r="AO81" s="208"/>
      <c r="AP81" s="198"/>
      <c r="AQ81" s="185">
        <v>3734</v>
      </c>
    </row>
    <row r="82" spans="1:43" x14ac:dyDescent="0.2">
      <c r="A82" s="67" t="s">
        <v>51</v>
      </c>
      <c r="B82" s="3" t="s">
        <v>159</v>
      </c>
      <c r="C82" s="153"/>
      <c r="D82" s="151"/>
      <c r="E82" s="208"/>
      <c r="G82" s="153"/>
      <c r="H82" s="151"/>
      <c r="I82" s="208"/>
      <c r="K82" s="153"/>
      <c r="L82" s="151"/>
      <c r="M82" s="208"/>
      <c r="O82" s="153"/>
      <c r="P82" s="151"/>
      <c r="Q82" s="208"/>
      <c r="S82" s="153"/>
      <c r="T82" s="151"/>
      <c r="U82" s="208"/>
      <c r="W82" s="153"/>
      <c r="X82" s="151"/>
      <c r="Y82" s="208"/>
      <c r="AA82" s="153"/>
      <c r="AB82" s="151"/>
      <c r="AC82" s="208"/>
      <c r="AD82" s="68"/>
      <c r="AE82" s="153"/>
      <c r="AF82" s="151"/>
      <c r="AG82" s="208"/>
      <c r="AH82" s="68"/>
      <c r="AI82" s="212"/>
      <c r="AJ82" s="198">
        <v>2</v>
      </c>
      <c r="AK82" s="198"/>
      <c r="AL82" s="185">
        <v>2</v>
      </c>
      <c r="AM82" s="151"/>
      <c r="AN82" s="151"/>
      <c r="AO82" s="208"/>
      <c r="AP82" s="68"/>
      <c r="AQ82" s="185">
        <v>2</v>
      </c>
    </row>
    <row r="83" spans="1:43" ht="12" thickBot="1" x14ac:dyDescent="0.25">
      <c r="A83" s="67" t="s">
        <v>51</v>
      </c>
      <c r="B83" s="151" t="s">
        <v>206</v>
      </c>
      <c r="C83" s="153"/>
      <c r="D83" s="151"/>
      <c r="E83" s="208"/>
      <c r="F83" s="151"/>
      <c r="G83" s="153"/>
      <c r="H83" s="151"/>
      <c r="I83" s="208"/>
      <c r="J83" s="151"/>
      <c r="K83" s="153"/>
      <c r="L83" s="151"/>
      <c r="M83" s="208"/>
      <c r="N83" s="151"/>
      <c r="O83" s="153"/>
      <c r="P83" s="151"/>
      <c r="Q83" s="208"/>
      <c r="R83" s="151"/>
      <c r="S83" s="153"/>
      <c r="T83" s="151"/>
      <c r="U83" s="208"/>
      <c r="V83" s="151"/>
      <c r="W83" s="153"/>
      <c r="X83" s="151"/>
      <c r="Y83" s="208"/>
      <c r="Z83" s="151"/>
      <c r="AA83" s="153"/>
      <c r="AB83" s="151">
        <v>51003</v>
      </c>
      <c r="AC83" s="208"/>
      <c r="AD83" s="198">
        <v>51003</v>
      </c>
      <c r="AE83" s="153"/>
      <c r="AF83" s="151"/>
      <c r="AG83" s="208"/>
      <c r="AH83" s="198"/>
      <c r="AI83" s="212"/>
      <c r="AJ83" s="198"/>
      <c r="AK83" s="198"/>
      <c r="AL83" s="185"/>
      <c r="AM83" s="151"/>
      <c r="AN83" s="151"/>
      <c r="AO83" s="208"/>
      <c r="AP83" s="198"/>
      <c r="AQ83" s="185">
        <v>51003</v>
      </c>
    </row>
    <row r="84" spans="1:43" ht="12" thickBot="1" x14ac:dyDescent="0.25">
      <c r="A84" s="127" t="s">
        <v>233</v>
      </c>
      <c r="B84" s="126"/>
      <c r="C84" s="142"/>
      <c r="D84" s="126"/>
      <c r="E84" s="243"/>
      <c r="F84" s="73"/>
      <c r="G84" s="142"/>
      <c r="H84" s="126"/>
      <c r="I84" s="243"/>
      <c r="J84" s="73"/>
      <c r="K84" s="142"/>
      <c r="L84" s="126"/>
      <c r="M84" s="243"/>
      <c r="N84" s="73"/>
      <c r="O84" s="152"/>
      <c r="P84" s="73"/>
      <c r="Q84" s="172"/>
      <c r="R84" s="73"/>
      <c r="S84" s="142"/>
      <c r="T84" s="126"/>
      <c r="U84" s="243"/>
      <c r="V84" s="73"/>
      <c r="W84" s="152"/>
      <c r="X84" s="73"/>
      <c r="Y84" s="172"/>
      <c r="Z84" s="73"/>
      <c r="AA84" s="152"/>
      <c r="AB84" s="73">
        <v>82847</v>
      </c>
      <c r="AC84" s="172"/>
      <c r="AD84" s="73">
        <v>82847</v>
      </c>
      <c r="AE84" s="152"/>
      <c r="AF84" s="73"/>
      <c r="AG84" s="172"/>
      <c r="AH84" s="73"/>
      <c r="AI84" s="152"/>
      <c r="AJ84" s="73">
        <v>2</v>
      </c>
      <c r="AK84" s="73"/>
      <c r="AL84" s="72">
        <v>2</v>
      </c>
      <c r="AM84" s="73"/>
      <c r="AN84" s="73"/>
      <c r="AO84" s="172"/>
      <c r="AP84" s="73"/>
      <c r="AQ84" s="72">
        <v>82849</v>
      </c>
    </row>
    <row r="85" spans="1:43" x14ac:dyDescent="0.2">
      <c r="A85" s="67" t="s">
        <v>53</v>
      </c>
      <c r="B85" s="71" t="s">
        <v>158</v>
      </c>
      <c r="C85" s="221"/>
      <c r="D85" s="71"/>
      <c r="E85" s="215"/>
      <c r="F85" s="163"/>
      <c r="G85" s="221"/>
      <c r="H85" s="71"/>
      <c r="I85" s="215"/>
      <c r="J85" s="163"/>
      <c r="K85" s="221"/>
      <c r="L85" s="71"/>
      <c r="M85" s="215"/>
      <c r="N85" s="163"/>
      <c r="O85" s="211"/>
      <c r="P85" s="71">
        <v>8</v>
      </c>
      <c r="Q85" s="230"/>
      <c r="R85" s="163">
        <v>8</v>
      </c>
      <c r="S85" s="221"/>
      <c r="T85" s="71">
        <v>15</v>
      </c>
      <c r="U85" s="215"/>
      <c r="V85" s="163">
        <v>15</v>
      </c>
      <c r="W85" s="211"/>
      <c r="X85" s="163"/>
      <c r="Y85" s="230"/>
      <c r="Z85" s="163"/>
      <c r="AA85" s="211"/>
      <c r="AB85" s="163">
        <v>33</v>
      </c>
      <c r="AC85" s="230"/>
      <c r="AD85" s="163">
        <v>33</v>
      </c>
      <c r="AE85" s="211"/>
      <c r="AF85" s="163">
        <v>1</v>
      </c>
      <c r="AG85" s="230"/>
      <c r="AH85" s="163">
        <v>1</v>
      </c>
      <c r="AI85" s="211"/>
      <c r="AJ85" s="163"/>
      <c r="AK85" s="163"/>
      <c r="AL85" s="165"/>
      <c r="AM85" s="163"/>
      <c r="AN85" s="163"/>
      <c r="AO85" s="230"/>
      <c r="AP85" s="163"/>
      <c r="AQ85" s="165">
        <v>57</v>
      </c>
    </row>
    <row r="86" spans="1:43" ht="12" thickBot="1" x14ac:dyDescent="0.25">
      <c r="A86" s="67" t="s">
        <v>53</v>
      </c>
      <c r="B86" s="151" t="s">
        <v>188</v>
      </c>
      <c r="C86" s="221"/>
      <c r="D86" s="71"/>
      <c r="E86" s="215"/>
      <c r="F86" s="163"/>
      <c r="G86" s="221"/>
      <c r="H86" s="71"/>
      <c r="I86" s="215"/>
      <c r="J86" s="163"/>
      <c r="K86" s="221">
        <v>7</v>
      </c>
      <c r="L86" s="71"/>
      <c r="M86" s="215"/>
      <c r="N86" s="163">
        <v>7</v>
      </c>
      <c r="O86" s="211"/>
      <c r="P86" s="71">
        <v>245</v>
      </c>
      <c r="Q86" s="230"/>
      <c r="R86" s="163">
        <v>245</v>
      </c>
      <c r="S86" s="221"/>
      <c r="T86" s="71"/>
      <c r="U86" s="215"/>
      <c r="V86" s="163"/>
      <c r="W86" s="211"/>
      <c r="X86" s="163"/>
      <c r="Y86" s="230"/>
      <c r="Z86" s="163"/>
      <c r="AA86" s="211"/>
      <c r="AB86" s="163"/>
      <c r="AC86" s="230"/>
      <c r="AD86" s="163"/>
      <c r="AE86" s="211"/>
      <c r="AF86" s="163"/>
      <c r="AG86" s="230"/>
      <c r="AH86" s="163"/>
      <c r="AI86" s="211"/>
      <c r="AJ86" s="163"/>
      <c r="AK86" s="163"/>
      <c r="AL86" s="165"/>
      <c r="AM86" s="163"/>
      <c r="AN86" s="163"/>
      <c r="AO86" s="230"/>
      <c r="AP86" s="163"/>
      <c r="AQ86" s="165">
        <v>252</v>
      </c>
    </row>
    <row r="87" spans="1:43" ht="12" thickBot="1" x14ac:dyDescent="0.25">
      <c r="A87" s="127" t="s">
        <v>189</v>
      </c>
      <c r="B87" s="126"/>
      <c r="C87" s="142"/>
      <c r="D87" s="126"/>
      <c r="E87" s="243"/>
      <c r="F87" s="73"/>
      <c r="G87" s="142"/>
      <c r="H87" s="126"/>
      <c r="I87" s="243"/>
      <c r="J87" s="73"/>
      <c r="K87" s="142">
        <v>7</v>
      </c>
      <c r="L87" s="126"/>
      <c r="M87" s="243"/>
      <c r="N87" s="73">
        <v>7</v>
      </c>
      <c r="O87" s="152"/>
      <c r="P87" s="73">
        <v>253</v>
      </c>
      <c r="Q87" s="172"/>
      <c r="R87" s="73">
        <v>253</v>
      </c>
      <c r="S87" s="142"/>
      <c r="T87" s="126">
        <v>15</v>
      </c>
      <c r="U87" s="243"/>
      <c r="V87" s="73">
        <v>15</v>
      </c>
      <c r="W87" s="152"/>
      <c r="X87" s="73"/>
      <c r="Y87" s="172"/>
      <c r="Z87" s="73"/>
      <c r="AA87" s="152"/>
      <c r="AB87" s="73">
        <v>33</v>
      </c>
      <c r="AC87" s="172"/>
      <c r="AD87" s="73">
        <v>33</v>
      </c>
      <c r="AE87" s="152"/>
      <c r="AF87" s="73">
        <v>1</v>
      </c>
      <c r="AG87" s="172"/>
      <c r="AH87" s="73">
        <v>1</v>
      </c>
      <c r="AI87" s="152"/>
      <c r="AJ87" s="73"/>
      <c r="AK87" s="73"/>
      <c r="AL87" s="72"/>
      <c r="AM87" s="73"/>
      <c r="AN87" s="73"/>
      <c r="AO87" s="172"/>
      <c r="AP87" s="73"/>
      <c r="AQ87" s="72">
        <v>309</v>
      </c>
    </row>
    <row r="88" spans="1:43" x14ac:dyDescent="0.2">
      <c r="A88" s="217" t="s">
        <v>77</v>
      </c>
      <c r="B88" s="143" t="s">
        <v>226</v>
      </c>
      <c r="C88" s="219"/>
      <c r="D88" s="143"/>
      <c r="E88" s="213"/>
      <c r="F88" s="164"/>
      <c r="G88" s="143"/>
      <c r="H88" s="143"/>
      <c r="I88" s="143"/>
      <c r="J88" s="164"/>
      <c r="K88" s="143"/>
      <c r="L88" s="143"/>
      <c r="M88" s="143"/>
      <c r="N88" s="164"/>
      <c r="O88" s="167"/>
      <c r="P88" s="167"/>
      <c r="Q88" s="167"/>
      <c r="R88" s="164"/>
      <c r="S88" s="143"/>
      <c r="T88" s="143">
        <v>22</v>
      </c>
      <c r="U88" s="143"/>
      <c r="V88" s="164">
        <v>22</v>
      </c>
      <c r="W88" s="163"/>
      <c r="X88" s="163"/>
      <c r="Y88" s="163"/>
      <c r="Z88" s="164"/>
      <c r="AA88" s="71"/>
      <c r="AB88" s="71"/>
      <c r="AC88" s="71"/>
      <c r="AD88" s="164"/>
      <c r="AE88" s="163"/>
      <c r="AF88" s="163"/>
      <c r="AG88" s="163"/>
      <c r="AH88" s="256"/>
      <c r="AI88" s="211"/>
      <c r="AJ88" s="163"/>
      <c r="AK88" s="163"/>
      <c r="AL88" s="165"/>
      <c r="AM88" s="163"/>
      <c r="AN88" s="163"/>
      <c r="AO88" s="163"/>
      <c r="AP88" s="164"/>
      <c r="AQ88" s="164">
        <v>22</v>
      </c>
    </row>
    <row r="89" spans="1:43" x14ac:dyDescent="0.2">
      <c r="A89" s="217" t="s">
        <v>77</v>
      </c>
      <c r="B89" s="151" t="s">
        <v>231</v>
      </c>
      <c r="C89" s="153"/>
      <c r="D89" s="151"/>
      <c r="E89" s="208"/>
      <c r="F89" s="67"/>
      <c r="G89" s="151"/>
      <c r="H89" s="151"/>
      <c r="I89" s="151"/>
      <c r="J89" s="67"/>
      <c r="K89" s="151"/>
      <c r="L89" s="151"/>
      <c r="M89" s="151"/>
      <c r="N89" s="67"/>
      <c r="O89" s="151"/>
      <c r="P89" s="151"/>
      <c r="Q89" s="151"/>
      <c r="R89" s="67"/>
      <c r="S89" s="151"/>
      <c r="T89" s="151"/>
      <c r="U89" s="151"/>
      <c r="V89" s="67"/>
      <c r="W89" s="151"/>
      <c r="X89" s="151"/>
      <c r="Y89" s="151"/>
      <c r="Z89" s="67"/>
      <c r="AA89" s="151"/>
      <c r="AB89" s="151">
        <v>4</v>
      </c>
      <c r="AC89" s="151"/>
      <c r="AD89" s="67">
        <v>4</v>
      </c>
      <c r="AE89" s="151"/>
      <c r="AF89" s="151"/>
      <c r="AG89" s="151"/>
      <c r="AH89" s="212"/>
      <c r="AI89" s="153"/>
      <c r="AJ89" s="151"/>
      <c r="AK89" s="151"/>
      <c r="AL89" s="185"/>
      <c r="AM89" s="151"/>
      <c r="AN89" s="151"/>
      <c r="AO89" s="151"/>
      <c r="AP89" s="185"/>
      <c r="AQ89" s="185">
        <v>4</v>
      </c>
    </row>
    <row r="90" spans="1:43" x14ac:dyDescent="0.2">
      <c r="A90" s="217" t="s">
        <v>77</v>
      </c>
      <c r="B90" s="71" t="s">
        <v>158</v>
      </c>
      <c r="C90" s="221">
        <v>530</v>
      </c>
      <c r="D90" s="71"/>
      <c r="E90" s="215"/>
      <c r="F90" s="165">
        <v>530</v>
      </c>
      <c r="G90" s="71">
        <v>523</v>
      </c>
      <c r="H90" s="71"/>
      <c r="I90" s="71">
        <v>41</v>
      </c>
      <c r="J90" s="165">
        <v>564</v>
      </c>
      <c r="K90" s="71">
        <v>2008</v>
      </c>
      <c r="L90" s="71">
        <v>24</v>
      </c>
      <c r="M90" s="71">
        <v>79</v>
      </c>
      <c r="N90" s="165">
        <v>2111</v>
      </c>
      <c r="O90" s="71">
        <v>20807</v>
      </c>
      <c r="P90" s="71">
        <v>20725</v>
      </c>
      <c r="Q90" s="71">
        <v>461</v>
      </c>
      <c r="R90" s="165">
        <v>41993</v>
      </c>
      <c r="S90" s="71">
        <v>228</v>
      </c>
      <c r="T90" s="71">
        <v>2037</v>
      </c>
      <c r="U90" s="71">
        <v>5</v>
      </c>
      <c r="V90" s="165">
        <v>2270</v>
      </c>
      <c r="W90" s="71">
        <v>1</v>
      </c>
      <c r="X90" s="163"/>
      <c r="Y90" s="163"/>
      <c r="Z90" s="165">
        <v>1</v>
      </c>
      <c r="AA90" s="71">
        <v>182</v>
      </c>
      <c r="AB90" s="71">
        <v>3050</v>
      </c>
      <c r="AC90" s="71">
        <v>84</v>
      </c>
      <c r="AD90" s="165">
        <v>3316</v>
      </c>
      <c r="AE90" s="71">
        <v>168</v>
      </c>
      <c r="AF90" s="71">
        <v>1111</v>
      </c>
      <c r="AG90" s="71">
        <v>75</v>
      </c>
      <c r="AH90" s="211">
        <v>1354</v>
      </c>
      <c r="AI90" s="221">
        <v>55</v>
      </c>
      <c r="AJ90" s="71">
        <v>24</v>
      </c>
      <c r="AK90" s="71">
        <v>101</v>
      </c>
      <c r="AL90" s="165">
        <v>180</v>
      </c>
      <c r="AM90" s="71">
        <v>32</v>
      </c>
      <c r="AN90" s="71">
        <v>8</v>
      </c>
      <c r="AO90" s="71">
        <v>65</v>
      </c>
      <c r="AP90" s="165">
        <v>105</v>
      </c>
      <c r="AQ90" s="165">
        <v>52424</v>
      </c>
    </row>
    <row r="91" spans="1:43" x14ac:dyDescent="0.2">
      <c r="A91" s="217" t="s">
        <v>77</v>
      </c>
      <c r="B91" s="140" t="s">
        <v>159</v>
      </c>
      <c r="C91" s="220">
        <v>8</v>
      </c>
      <c r="D91" s="140"/>
      <c r="E91" s="214">
        <v>1</v>
      </c>
      <c r="F91" s="165">
        <v>9</v>
      </c>
      <c r="G91" s="140">
        <v>2</v>
      </c>
      <c r="H91" s="140"/>
      <c r="I91" s="140"/>
      <c r="J91" s="165">
        <v>2</v>
      </c>
      <c r="K91" s="140"/>
      <c r="L91" s="140"/>
      <c r="M91" s="140"/>
      <c r="N91" s="165"/>
      <c r="O91" s="71"/>
      <c r="P91" s="71"/>
      <c r="Q91" s="71"/>
      <c r="R91" s="165"/>
      <c r="S91" s="140"/>
      <c r="T91" s="140"/>
      <c r="U91" s="140"/>
      <c r="V91" s="165"/>
      <c r="W91" s="163"/>
      <c r="X91" s="163"/>
      <c r="Y91" s="163"/>
      <c r="Z91" s="165"/>
      <c r="AA91" s="71"/>
      <c r="AB91" s="71"/>
      <c r="AC91" s="71"/>
      <c r="AD91" s="165"/>
      <c r="AE91" s="163"/>
      <c r="AF91" s="163"/>
      <c r="AG91" s="163"/>
      <c r="AH91" s="211"/>
      <c r="AI91" s="221"/>
      <c r="AJ91" s="71">
        <v>1</v>
      </c>
      <c r="AK91" s="71"/>
      <c r="AL91" s="165">
        <v>1</v>
      </c>
      <c r="AM91" s="163">
        <v>1</v>
      </c>
      <c r="AN91" s="71"/>
      <c r="AO91" s="71"/>
      <c r="AP91" s="165">
        <v>1</v>
      </c>
      <c r="AQ91" s="165">
        <v>13</v>
      </c>
    </row>
    <row r="92" spans="1:43" x14ac:dyDescent="0.2">
      <c r="A92" s="217" t="s">
        <v>77</v>
      </c>
      <c r="B92" s="151" t="s">
        <v>188</v>
      </c>
      <c r="C92" s="221"/>
      <c r="D92" s="71"/>
      <c r="E92" s="215"/>
      <c r="F92" s="165"/>
      <c r="G92" s="71"/>
      <c r="H92" s="71"/>
      <c r="I92" s="71"/>
      <c r="J92" s="165"/>
      <c r="K92" s="71">
        <v>1608</v>
      </c>
      <c r="L92" s="71">
        <v>50921.5</v>
      </c>
      <c r="M92" s="71">
        <v>11</v>
      </c>
      <c r="N92" s="165">
        <v>52540.5</v>
      </c>
      <c r="O92" s="71">
        <v>28255</v>
      </c>
      <c r="P92" s="71">
        <v>46155</v>
      </c>
      <c r="Q92" s="71"/>
      <c r="R92" s="165">
        <v>74410</v>
      </c>
      <c r="S92" s="71">
        <v>2</v>
      </c>
      <c r="T92" s="71">
        <v>180</v>
      </c>
      <c r="U92" s="71"/>
      <c r="V92" s="165">
        <v>182</v>
      </c>
      <c r="W92" s="163"/>
      <c r="X92" s="163"/>
      <c r="Y92" s="163"/>
      <c r="Z92" s="165"/>
      <c r="AA92" s="71"/>
      <c r="AB92" s="71"/>
      <c r="AC92" s="71"/>
      <c r="AD92" s="165"/>
      <c r="AE92" s="163"/>
      <c r="AF92" s="163"/>
      <c r="AG92" s="163"/>
      <c r="AH92" s="211"/>
      <c r="AI92" s="221"/>
      <c r="AJ92" s="71"/>
      <c r="AK92" s="71"/>
      <c r="AL92" s="165"/>
      <c r="AM92" s="163"/>
      <c r="AN92" s="71"/>
      <c r="AO92" s="71"/>
      <c r="AP92" s="165"/>
      <c r="AQ92" s="165">
        <v>127132.5</v>
      </c>
    </row>
    <row r="93" spans="1:43" x14ac:dyDescent="0.2">
      <c r="A93" s="217" t="s">
        <v>77</v>
      </c>
      <c r="B93" s="3" t="s">
        <v>232</v>
      </c>
      <c r="C93" s="153"/>
      <c r="D93" s="151"/>
      <c r="E93" s="208"/>
      <c r="F93" s="67"/>
      <c r="J93" s="67"/>
      <c r="N93" s="67"/>
      <c r="R93" s="67"/>
      <c r="V93" s="67"/>
      <c r="Z93" s="67"/>
      <c r="AD93" s="67"/>
      <c r="AH93" s="153"/>
      <c r="AI93" s="153"/>
      <c r="AJ93" s="151"/>
      <c r="AK93" s="151"/>
      <c r="AL93" s="67"/>
      <c r="AM93" s="3">
        <v>1</v>
      </c>
      <c r="AP93" s="67">
        <v>1</v>
      </c>
      <c r="AQ93" s="67">
        <v>1</v>
      </c>
    </row>
    <row r="94" spans="1:43" x14ac:dyDescent="0.2">
      <c r="A94" s="217" t="s">
        <v>77</v>
      </c>
      <c r="B94" s="151" t="s">
        <v>205</v>
      </c>
      <c r="C94" s="221"/>
      <c r="D94" s="71"/>
      <c r="E94" s="215"/>
      <c r="F94" s="165"/>
      <c r="G94" s="71"/>
      <c r="H94" s="71"/>
      <c r="I94" s="71"/>
      <c r="J94" s="165"/>
      <c r="K94" s="71"/>
      <c r="L94" s="71"/>
      <c r="M94" s="71"/>
      <c r="N94" s="165"/>
      <c r="O94" s="71"/>
      <c r="P94" s="71">
        <v>83</v>
      </c>
      <c r="Q94" s="71"/>
      <c r="R94" s="165">
        <v>83</v>
      </c>
      <c r="S94" s="71"/>
      <c r="T94" s="71"/>
      <c r="U94" s="71"/>
      <c r="V94" s="165"/>
      <c r="W94" s="163"/>
      <c r="X94" s="163"/>
      <c r="Y94" s="163"/>
      <c r="Z94" s="165"/>
      <c r="AA94" s="71"/>
      <c r="AB94" s="71"/>
      <c r="AC94" s="71"/>
      <c r="AD94" s="165"/>
      <c r="AE94" s="163"/>
      <c r="AF94" s="163"/>
      <c r="AG94" s="163"/>
      <c r="AH94" s="211"/>
      <c r="AI94" s="211"/>
      <c r="AJ94" s="163"/>
      <c r="AK94" s="163"/>
      <c r="AL94" s="165"/>
      <c r="AM94" s="163"/>
      <c r="AN94" s="71"/>
      <c r="AO94" s="71"/>
      <c r="AP94" s="165"/>
      <c r="AQ94" s="165">
        <v>83</v>
      </c>
    </row>
    <row r="95" spans="1:43" x14ac:dyDescent="0.2">
      <c r="A95" s="217" t="s">
        <v>77</v>
      </c>
      <c r="B95" s="151" t="s">
        <v>237</v>
      </c>
      <c r="C95" s="153"/>
      <c r="D95" s="151"/>
      <c r="E95" s="208"/>
      <c r="F95" s="67"/>
      <c r="G95" s="151"/>
      <c r="H95" s="151"/>
      <c r="I95" s="151"/>
      <c r="J95" s="67"/>
      <c r="K95" s="151"/>
      <c r="L95" s="151"/>
      <c r="M95" s="151"/>
      <c r="N95" s="67"/>
      <c r="O95" s="151"/>
      <c r="P95" s="151"/>
      <c r="Q95" s="151"/>
      <c r="R95" s="67"/>
      <c r="S95" s="151"/>
      <c r="T95" s="151"/>
      <c r="U95" s="151"/>
      <c r="V95" s="67"/>
      <c r="W95" s="151"/>
      <c r="X95" s="151"/>
      <c r="Y95" s="151"/>
      <c r="Z95" s="67"/>
      <c r="AA95" s="151"/>
      <c r="AB95" s="151"/>
      <c r="AC95" s="151"/>
      <c r="AD95" s="67"/>
      <c r="AE95" s="151"/>
      <c r="AF95" s="151">
        <v>10</v>
      </c>
      <c r="AG95" s="151"/>
      <c r="AH95" s="212">
        <v>10</v>
      </c>
      <c r="AI95" s="212"/>
      <c r="AJ95" s="198"/>
      <c r="AK95" s="198"/>
      <c r="AL95" s="185"/>
      <c r="AM95" s="151"/>
      <c r="AN95" s="151"/>
      <c r="AO95" s="151"/>
      <c r="AP95" s="185"/>
      <c r="AQ95" s="185">
        <v>10</v>
      </c>
    </row>
    <row r="96" spans="1:43" ht="12" thickBot="1" x14ac:dyDescent="0.25">
      <c r="A96" s="217" t="s">
        <v>77</v>
      </c>
      <c r="B96" s="223" t="s">
        <v>206</v>
      </c>
      <c r="C96" s="222"/>
      <c r="D96" s="223"/>
      <c r="E96" s="209"/>
      <c r="F96" s="184"/>
      <c r="G96" s="151"/>
      <c r="H96" s="151"/>
      <c r="I96" s="151"/>
      <c r="J96" s="184"/>
      <c r="K96" s="151"/>
      <c r="L96" s="151"/>
      <c r="M96" s="151"/>
      <c r="N96" s="184"/>
      <c r="O96" s="151">
        <v>1410</v>
      </c>
      <c r="P96" s="151">
        <v>4271</v>
      </c>
      <c r="Q96" s="151"/>
      <c r="R96" s="186">
        <v>5681</v>
      </c>
      <c r="S96" s="151"/>
      <c r="T96" s="151">
        <v>3528</v>
      </c>
      <c r="U96" s="151"/>
      <c r="V96" s="186">
        <v>3528</v>
      </c>
      <c r="W96" s="198"/>
      <c r="X96" s="198"/>
      <c r="Y96" s="198"/>
      <c r="Z96" s="186"/>
      <c r="AA96" s="151"/>
      <c r="AB96" s="151">
        <v>4695</v>
      </c>
      <c r="AC96" s="151"/>
      <c r="AD96" s="186">
        <v>4695</v>
      </c>
      <c r="AE96" s="198"/>
      <c r="AF96" s="151">
        <v>2695</v>
      </c>
      <c r="AG96" s="198"/>
      <c r="AH96" s="260">
        <v>2695</v>
      </c>
      <c r="AI96" s="212"/>
      <c r="AJ96" s="198"/>
      <c r="AK96" s="198"/>
      <c r="AL96" s="185"/>
      <c r="AM96" s="198"/>
      <c r="AN96" s="151"/>
      <c r="AO96" s="151"/>
      <c r="AP96" s="186"/>
      <c r="AQ96" s="186">
        <v>16599</v>
      </c>
    </row>
    <row r="97" spans="1:43" ht="12" thickBot="1" x14ac:dyDescent="0.25">
      <c r="A97" s="127" t="s">
        <v>157</v>
      </c>
      <c r="B97" s="126"/>
      <c r="C97" s="142">
        <v>538</v>
      </c>
      <c r="D97" s="126"/>
      <c r="E97" s="243">
        <v>1</v>
      </c>
      <c r="F97" s="126">
        <v>539</v>
      </c>
      <c r="G97" s="142">
        <v>525</v>
      </c>
      <c r="H97" s="126"/>
      <c r="I97" s="243">
        <v>41</v>
      </c>
      <c r="J97" s="126">
        <v>566</v>
      </c>
      <c r="K97" s="142">
        <v>3616</v>
      </c>
      <c r="L97" s="126">
        <v>50945.5</v>
      </c>
      <c r="M97" s="243">
        <v>90</v>
      </c>
      <c r="N97" s="126">
        <v>54651.5</v>
      </c>
      <c r="O97" s="142">
        <v>50472</v>
      </c>
      <c r="P97" s="126">
        <v>71234</v>
      </c>
      <c r="Q97" s="243">
        <v>461</v>
      </c>
      <c r="R97" s="126">
        <v>122167</v>
      </c>
      <c r="S97" s="142">
        <v>230</v>
      </c>
      <c r="T97" s="126">
        <v>5767</v>
      </c>
      <c r="U97" s="243">
        <v>5</v>
      </c>
      <c r="V97" s="73">
        <v>6002</v>
      </c>
      <c r="W97" s="152">
        <v>1</v>
      </c>
      <c r="X97" s="73"/>
      <c r="Y97" s="172"/>
      <c r="Z97" s="73">
        <v>1</v>
      </c>
      <c r="AA97" s="152">
        <v>182</v>
      </c>
      <c r="AB97" s="73">
        <v>7749</v>
      </c>
      <c r="AC97" s="172">
        <v>84</v>
      </c>
      <c r="AD97" s="73">
        <v>8015</v>
      </c>
      <c r="AE97" s="152">
        <v>168</v>
      </c>
      <c r="AF97" s="73">
        <v>3816</v>
      </c>
      <c r="AG97" s="172">
        <v>75</v>
      </c>
      <c r="AH97" s="73">
        <v>4059</v>
      </c>
      <c r="AI97" s="152">
        <v>55</v>
      </c>
      <c r="AJ97" s="73">
        <v>25</v>
      </c>
      <c r="AK97" s="73">
        <v>101</v>
      </c>
      <c r="AL97" s="72">
        <v>181</v>
      </c>
      <c r="AM97" s="73">
        <v>34</v>
      </c>
      <c r="AN97" s="73">
        <v>8</v>
      </c>
      <c r="AO97" s="172">
        <v>65</v>
      </c>
      <c r="AP97" s="73">
        <v>107</v>
      </c>
      <c r="AQ97" s="72">
        <v>196288.5</v>
      </c>
    </row>
    <row r="98" spans="1:43" ht="12" thickBot="1" x14ac:dyDescent="0.25">
      <c r="A98" s="249" t="s">
        <v>129</v>
      </c>
      <c r="B98" s="139"/>
      <c r="C98" s="247">
        <v>32788</v>
      </c>
      <c r="D98" s="156">
        <v>251883</v>
      </c>
      <c r="E98" s="248">
        <v>2958</v>
      </c>
      <c r="F98" s="139">
        <v>287629</v>
      </c>
      <c r="G98" s="242">
        <v>5334</v>
      </c>
      <c r="H98" s="139">
        <v>117336</v>
      </c>
      <c r="I98" s="244">
        <v>523</v>
      </c>
      <c r="J98" s="139">
        <v>123193</v>
      </c>
      <c r="K98" s="242">
        <v>16643</v>
      </c>
      <c r="L98" s="139">
        <v>98654</v>
      </c>
      <c r="M98" s="244">
        <v>1202</v>
      </c>
      <c r="N98" s="139">
        <v>116499</v>
      </c>
      <c r="O98" s="242">
        <v>149613</v>
      </c>
      <c r="P98" s="139">
        <v>343711</v>
      </c>
      <c r="Q98" s="244">
        <v>10051</v>
      </c>
      <c r="R98" s="139">
        <v>503375</v>
      </c>
      <c r="S98" s="242">
        <v>6441</v>
      </c>
      <c r="T98" s="139">
        <v>209005</v>
      </c>
      <c r="U98" s="244">
        <v>2088</v>
      </c>
      <c r="V98" s="187">
        <v>217534</v>
      </c>
      <c r="W98" s="227">
        <v>17816</v>
      </c>
      <c r="X98" s="187">
        <v>14196</v>
      </c>
      <c r="Y98" s="240"/>
      <c r="Z98" s="187">
        <v>32012</v>
      </c>
      <c r="AA98" s="227">
        <v>50719</v>
      </c>
      <c r="AB98" s="187">
        <v>338631</v>
      </c>
      <c r="AC98" s="240">
        <v>4111</v>
      </c>
      <c r="AD98" s="187">
        <v>393461</v>
      </c>
      <c r="AE98" s="227">
        <v>31201</v>
      </c>
      <c r="AF98" s="187">
        <v>107030.5</v>
      </c>
      <c r="AG98" s="240">
        <v>6131</v>
      </c>
      <c r="AH98" s="187">
        <v>144362.5</v>
      </c>
      <c r="AI98" s="227">
        <v>15285</v>
      </c>
      <c r="AJ98" s="187">
        <v>199748</v>
      </c>
      <c r="AK98" s="187">
        <v>2711</v>
      </c>
      <c r="AL98" s="177">
        <v>217744</v>
      </c>
      <c r="AM98" s="187">
        <v>15601</v>
      </c>
      <c r="AN98" s="187">
        <v>198361</v>
      </c>
      <c r="AO98" s="240">
        <v>1380</v>
      </c>
      <c r="AP98" s="187">
        <v>215342</v>
      </c>
      <c r="AQ98" s="177">
        <v>2251151.5</v>
      </c>
    </row>
    <row r="102" spans="1:43" x14ac:dyDescent="0.2">
      <c r="A102" s="1" t="s">
        <v>92</v>
      </c>
    </row>
    <row r="103" spans="1:43" x14ac:dyDescent="0.2">
      <c r="A103" s="196"/>
      <c r="B103" s="196"/>
    </row>
    <row r="105" spans="1:43" x14ac:dyDescent="0.2">
      <c r="A105" s="3" t="s">
        <v>248</v>
      </c>
    </row>
    <row r="108" spans="1:43" x14ac:dyDescent="0.2">
      <c r="A108" s="3" t="s">
        <v>8</v>
      </c>
      <c r="B108" s="3" t="s">
        <v>103</v>
      </c>
    </row>
    <row r="109" spans="1:43" x14ac:dyDescent="0.2">
      <c r="B109" s="3" t="s">
        <v>162</v>
      </c>
    </row>
    <row r="110" spans="1:43" x14ac:dyDescent="0.2">
      <c r="B110" s="3" t="s">
        <v>160</v>
      </c>
    </row>
    <row r="111" spans="1:43" x14ac:dyDescent="0.2">
      <c r="B111" s="1" t="s">
        <v>163</v>
      </c>
    </row>
  </sheetData>
  <mergeCells count="13">
    <mergeCell ref="AQ3:AQ4"/>
    <mergeCell ref="C3:F3"/>
    <mergeCell ref="B3:B4"/>
    <mergeCell ref="A3:A4"/>
    <mergeCell ref="S3:V3"/>
    <mergeCell ref="G3:J3"/>
    <mergeCell ref="K3:N3"/>
    <mergeCell ref="O3:R3"/>
    <mergeCell ref="AM3:AP3"/>
    <mergeCell ref="W3:Z3"/>
    <mergeCell ref="AA3:AD3"/>
    <mergeCell ref="AE3:AH3"/>
    <mergeCell ref="AI3:AL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10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3" sqref="A103"/>
    </sheetView>
  </sheetViews>
  <sheetFormatPr defaultRowHeight="12.75" x14ac:dyDescent="0.2"/>
  <cols>
    <col min="1" max="1" width="22.5703125" bestFit="1" customWidth="1"/>
    <col min="2" max="2" width="24.28515625" bestFit="1" customWidth="1"/>
    <col min="3" max="3" width="8.42578125" bestFit="1" customWidth="1"/>
    <col min="4" max="4" width="8.28515625" bestFit="1" customWidth="1"/>
    <col min="5" max="5" width="8.85546875" bestFit="1" customWidth="1"/>
    <col min="6" max="6" width="10.140625" bestFit="1" customWidth="1"/>
  </cols>
  <sheetData>
    <row r="1" spans="1:6" x14ac:dyDescent="0.2">
      <c r="A1" s="42" t="s">
        <v>249</v>
      </c>
    </row>
    <row r="2" spans="1:6" x14ac:dyDescent="0.2">
      <c r="A2" s="115">
        <v>44509</v>
      </c>
    </row>
    <row r="3" spans="1:6" ht="12.75" customHeight="1" x14ac:dyDescent="0.2">
      <c r="A3" s="123" t="s">
        <v>0</v>
      </c>
      <c r="B3" s="144" t="s">
        <v>1</v>
      </c>
      <c r="C3" s="69" t="s">
        <v>68</v>
      </c>
      <c r="D3" s="141" t="s">
        <v>67</v>
      </c>
      <c r="E3" s="69" t="s">
        <v>69</v>
      </c>
      <c r="F3" s="69" t="s">
        <v>70</v>
      </c>
    </row>
    <row r="4" spans="1:6" ht="12.75" customHeight="1" x14ac:dyDescent="0.2">
      <c r="A4" s="10" t="s">
        <v>74</v>
      </c>
      <c r="B4" s="199" t="s">
        <v>226</v>
      </c>
      <c r="C4" s="189">
        <v>1.5</v>
      </c>
      <c r="D4" s="189"/>
      <c r="E4" s="189"/>
      <c r="F4" s="189">
        <v>1.5</v>
      </c>
    </row>
    <row r="5" spans="1:6" ht="12.75" customHeight="1" x14ac:dyDescent="0.2">
      <c r="A5" s="10" t="s">
        <v>74</v>
      </c>
      <c r="B5" s="3" t="s">
        <v>231</v>
      </c>
      <c r="C5" s="10">
        <v>712</v>
      </c>
      <c r="D5" s="10"/>
      <c r="E5" s="10"/>
      <c r="F5" s="10">
        <v>712</v>
      </c>
    </row>
    <row r="6" spans="1:6" ht="12.75" customHeight="1" x14ac:dyDescent="0.2">
      <c r="A6" s="10" t="s">
        <v>74</v>
      </c>
      <c r="B6" s="199" t="s">
        <v>158</v>
      </c>
      <c r="C6" s="189">
        <v>209264</v>
      </c>
      <c r="D6" s="189">
        <v>25365</v>
      </c>
      <c r="E6" s="189">
        <v>707</v>
      </c>
      <c r="F6" s="189">
        <v>235336</v>
      </c>
    </row>
    <row r="7" spans="1:6" ht="12.75" customHeight="1" x14ac:dyDescent="0.2">
      <c r="A7" s="10" t="s">
        <v>74</v>
      </c>
      <c r="B7" s="199" t="s">
        <v>159</v>
      </c>
      <c r="C7" s="189">
        <v>352</v>
      </c>
      <c r="D7" s="189">
        <v>22</v>
      </c>
      <c r="E7" s="189">
        <v>2</v>
      </c>
      <c r="F7" s="189">
        <v>376</v>
      </c>
    </row>
    <row r="8" spans="1:6" ht="12.75" customHeight="1" x14ac:dyDescent="0.2">
      <c r="A8" s="10" t="s">
        <v>74</v>
      </c>
      <c r="B8" s="199" t="s">
        <v>188</v>
      </c>
      <c r="C8" s="10">
        <v>638</v>
      </c>
      <c r="D8" s="10">
        <v>320</v>
      </c>
      <c r="E8" s="10"/>
      <c r="F8" s="10">
        <v>958</v>
      </c>
    </row>
    <row r="9" spans="1:6" ht="12.75" customHeight="1" x14ac:dyDescent="0.2">
      <c r="A9" s="10" t="s">
        <v>74</v>
      </c>
      <c r="B9" s="10" t="s">
        <v>243</v>
      </c>
      <c r="C9" s="10">
        <v>483</v>
      </c>
      <c r="D9" s="10"/>
      <c r="E9" s="10"/>
      <c r="F9" s="10">
        <v>483</v>
      </c>
    </row>
    <row r="10" spans="1:6" ht="12.75" customHeight="1" x14ac:dyDescent="0.2">
      <c r="A10" s="60" t="s">
        <v>74</v>
      </c>
      <c r="B10" s="3" t="s">
        <v>232</v>
      </c>
      <c r="C10" s="60"/>
      <c r="D10" s="60">
        <v>18</v>
      </c>
      <c r="E10" s="60"/>
      <c r="F10" s="60">
        <v>18</v>
      </c>
    </row>
    <row r="11" spans="1:6" ht="12.75" customHeight="1" x14ac:dyDescent="0.2">
      <c r="A11" s="10" t="s">
        <v>74</v>
      </c>
      <c r="B11" s="199" t="s">
        <v>205</v>
      </c>
      <c r="C11" s="10">
        <v>325</v>
      </c>
      <c r="D11" s="10"/>
      <c r="E11" s="10"/>
      <c r="F11" s="10">
        <v>325</v>
      </c>
    </row>
    <row r="12" spans="1:6" ht="12.75" customHeight="1" x14ac:dyDescent="0.2">
      <c r="A12" s="10" t="s">
        <v>74</v>
      </c>
      <c r="B12" s="3" t="s">
        <v>237</v>
      </c>
      <c r="C12" s="10">
        <v>16</v>
      </c>
      <c r="D12" s="10"/>
      <c r="E12" s="10"/>
      <c r="F12" s="10">
        <v>16</v>
      </c>
    </row>
    <row r="13" spans="1:6" ht="12.75" customHeight="1" x14ac:dyDescent="0.2">
      <c r="A13" s="10" t="s">
        <v>74</v>
      </c>
      <c r="B13" s="199" t="s">
        <v>206</v>
      </c>
      <c r="C13" s="10">
        <v>250854</v>
      </c>
      <c r="D13" s="10">
        <v>1010</v>
      </c>
      <c r="E13" s="10"/>
      <c r="F13" s="10">
        <v>251864</v>
      </c>
    </row>
    <row r="14" spans="1:6" ht="12.75" customHeight="1" x14ac:dyDescent="0.2">
      <c r="A14" s="74" t="s">
        <v>78</v>
      </c>
      <c r="B14" s="157"/>
      <c r="C14" s="74">
        <v>462645.5</v>
      </c>
      <c r="D14" s="74">
        <v>26735</v>
      </c>
      <c r="E14" s="74">
        <v>709</v>
      </c>
      <c r="F14" s="74">
        <v>490089.5</v>
      </c>
    </row>
    <row r="15" spans="1:6" ht="12.75" customHeight="1" x14ac:dyDescent="0.2">
      <c r="A15" s="10" t="s">
        <v>82</v>
      </c>
      <c r="B15" s="199" t="s">
        <v>158</v>
      </c>
      <c r="C15" s="10">
        <v>58</v>
      </c>
      <c r="D15" s="10">
        <v>13</v>
      </c>
      <c r="E15" s="10"/>
      <c r="F15" s="10">
        <v>71</v>
      </c>
    </row>
    <row r="16" spans="1:6" ht="12.75" customHeight="1" x14ac:dyDescent="0.2">
      <c r="A16" s="10" t="s">
        <v>82</v>
      </c>
      <c r="B16" s="199" t="s">
        <v>206</v>
      </c>
      <c r="C16" s="10">
        <v>14</v>
      </c>
      <c r="D16" s="10"/>
      <c r="E16" s="10"/>
      <c r="F16" s="10">
        <v>14</v>
      </c>
    </row>
    <row r="17" spans="1:6" ht="12.75" customHeight="1" x14ac:dyDescent="0.2">
      <c r="A17" s="74" t="s">
        <v>208</v>
      </c>
      <c r="B17" s="157"/>
      <c r="C17" s="74">
        <v>72</v>
      </c>
      <c r="D17" s="74">
        <v>13</v>
      </c>
      <c r="E17" s="74"/>
      <c r="F17" s="74">
        <v>85</v>
      </c>
    </row>
    <row r="18" spans="1:6" ht="12.75" customHeight="1" x14ac:dyDescent="0.2">
      <c r="A18" s="10" t="s">
        <v>75</v>
      </c>
      <c r="B18" s="3" t="s">
        <v>231</v>
      </c>
      <c r="C18" s="10">
        <v>1</v>
      </c>
      <c r="D18" s="10"/>
      <c r="E18" s="10"/>
      <c r="F18" s="10">
        <v>1</v>
      </c>
    </row>
    <row r="19" spans="1:6" ht="12.75" customHeight="1" x14ac:dyDescent="0.2">
      <c r="A19" s="10" t="s">
        <v>75</v>
      </c>
      <c r="B19" s="199" t="s">
        <v>158</v>
      </c>
      <c r="C19" s="189">
        <v>4995</v>
      </c>
      <c r="D19" s="189">
        <v>8294</v>
      </c>
      <c r="E19" s="189">
        <v>1629</v>
      </c>
      <c r="F19" s="189">
        <v>14918</v>
      </c>
    </row>
    <row r="20" spans="1:6" ht="12.75" customHeight="1" x14ac:dyDescent="0.2">
      <c r="A20" s="10" t="s">
        <v>75</v>
      </c>
      <c r="B20" s="199" t="s">
        <v>159</v>
      </c>
      <c r="C20" s="189">
        <v>54403</v>
      </c>
      <c r="D20" s="189">
        <v>4501</v>
      </c>
      <c r="E20" s="189">
        <v>366</v>
      </c>
      <c r="F20" s="189">
        <v>59270</v>
      </c>
    </row>
    <row r="21" spans="1:6" ht="12.75" customHeight="1" x14ac:dyDescent="0.2">
      <c r="A21" s="10" t="s">
        <v>75</v>
      </c>
      <c r="B21" s="199" t="s">
        <v>188</v>
      </c>
      <c r="C21" s="189">
        <v>1777</v>
      </c>
      <c r="D21" s="189">
        <v>744</v>
      </c>
      <c r="E21" s="189">
        <v>1</v>
      </c>
      <c r="F21" s="189">
        <v>2522</v>
      </c>
    </row>
    <row r="22" spans="1:6" ht="12.75" customHeight="1" x14ac:dyDescent="0.2">
      <c r="A22" s="10" t="s">
        <v>75</v>
      </c>
      <c r="B22" s="10" t="s">
        <v>243</v>
      </c>
      <c r="C22" s="10">
        <v>949</v>
      </c>
      <c r="D22" s="10"/>
      <c r="E22" s="10"/>
      <c r="F22" s="10">
        <v>949</v>
      </c>
    </row>
    <row r="23" spans="1:6" ht="12.75" customHeight="1" x14ac:dyDescent="0.2">
      <c r="A23" s="60" t="s">
        <v>75</v>
      </c>
      <c r="B23" s="3" t="s">
        <v>232</v>
      </c>
      <c r="C23" s="60"/>
      <c r="D23" s="60">
        <v>2090</v>
      </c>
      <c r="E23" s="60"/>
      <c r="F23" s="60">
        <v>2090</v>
      </c>
    </row>
    <row r="24" spans="1:6" ht="12.75" customHeight="1" x14ac:dyDescent="0.2">
      <c r="A24" s="10" t="s">
        <v>75</v>
      </c>
      <c r="B24" s="199" t="s">
        <v>206</v>
      </c>
      <c r="C24" s="10">
        <v>7979.5</v>
      </c>
      <c r="D24" s="10">
        <v>7</v>
      </c>
      <c r="E24" s="10"/>
      <c r="F24" s="10">
        <v>7986.5</v>
      </c>
    </row>
    <row r="25" spans="1:6" ht="12.75" customHeight="1" x14ac:dyDescent="0.2">
      <c r="A25" s="74" t="s">
        <v>79</v>
      </c>
      <c r="B25" s="157"/>
      <c r="C25" s="74">
        <v>70104.5</v>
      </c>
      <c r="D25" s="74">
        <v>15636</v>
      </c>
      <c r="E25" s="74">
        <v>1996</v>
      </c>
      <c r="F25" s="74">
        <v>87736.5</v>
      </c>
    </row>
    <row r="26" spans="1:6" ht="12.75" customHeight="1" x14ac:dyDescent="0.2">
      <c r="A26" s="10" t="s">
        <v>36</v>
      </c>
      <c r="B26" s="199" t="s">
        <v>158</v>
      </c>
      <c r="C26" s="10"/>
      <c r="D26" s="10">
        <v>745</v>
      </c>
      <c r="E26" s="10"/>
      <c r="F26" s="10">
        <v>745</v>
      </c>
    </row>
    <row r="27" spans="1:6" ht="12.75" customHeight="1" x14ac:dyDescent="0.2">
      <c r="A27" s="10" t="s">
        <v>36</v>
      </c>
      <c r="B27" s="199" t="s">
        <v>159</v>
      </c>
      <c r="C27" s="10"/>
      <c r="D27" s="10">
        <v>21</v>
      </c>
      <c r="E27" s="10"/>
      <c r="F27" s="10">
        <v>21</v>
      </c>
    </row>
    <row r="28" spans="1:6" ht="12.75" customHeight="1" x14ac:dyDescent="0.2">
      <c r="A28" s="10" t="s">
        <v>36</v>
      </c>
      <c r="B28" s="199" t="s">
        <v>188</v>
      </c>
      <c r="C28" s="10"/>
      <c r="D28" s="10">
        <v>17</v>
      </c>
      <c r="E28" s="10"/>
      <c r="F28" s="10">
        <v>17</v>
      </c>
    </row>
    <row r="29" spans="1:6" ht="12.75" customHeight="1" x14ac:dyDescent="0.2">
      <c r="A29" s="10" t="s">
        <v>36</v>
      </c>
      <c r="B29" s="199" t="s">
        <v>205</v>
      </c>
      <c r="C29" s="10">
        <v>280</v>
      </c>
      <c r="D29" s="10"/>
      <c r="E29" s="10"/>
      <c r="F29" s="10">
        <v>280</v>
      </c>
    </row>
    <row r="30" spans="1:6" ht="12.75" customHeight="1" x14ac:dyDescent="0.2">
      <c r="A30" s="10" t="s">
        <v>36</v>
      </c>
      <c r="B30" s="199" t="s">
        <v>206</v>
      </c>
      <c r="C30" s="10">
        <v>180</v>
      </c>
      <c r="D30" s="10"/>
      <c r="E30" s="10"/>
      <c r="F30" s="10">
        <v>180</v>
      </c>
    </row>
    <row r="31" spans="1:6" ht="12.75" customHeight="1" x14ac:dyDescent="0.2">
      <c r="A31" s="74" t="s">
        <v>209</v>
      </c>
      <c r="B31" s="157"/>
      <c r="C31" s="74">
        <v>460</v>
      </c>
      <c r="D31" s="74">
        <v>783</v>
      </c>
      <c r="E31" s="74"/>
      <c r="F31" s="74">
        <v>1243</v>
      </c>
    </row>
    <row r="32" spans="1:6" ht="12.75" customHeight="1" x14ac:dyDescent="0.2">
      <c r="A32" s="10" t="s">
        <v>4</v>
      </c>
      <c r="B32" s="199" t="s">
        <v>158</v>
      </c>
      <c r="C32" s="189">
        <v>5</v>
      </c>
      <c r="D32" s="189">
        <v>198</v>
      </c>
      <c r="E32" s="189">
        <v>278</v>
      </c>
      <c r="F32" s="189">
        <v>481</v>
      </c>
    </row>
    <row r="33" spans="1:6" ht="12.75" customHeight="1" x14ac:dyDescent="0.2">
      <c r="A33" s="10" t="s">
        <v>4</v>
      </c>
      <c r="B33" s="199" t="s">
        <v>159</v>
      </c>
      <c r="C33" s="189"/>
      <c r="D33" s="189">
        <v>806</v>
      </c>
      <c r="E33" s="189">
        <v>7</v>
      </c>
      <c r="F33" s="189">
        <v>813</v>
      </c>
    </row>
    <row r="34" spans="1:6" ht="12.75" customHeight="1" x14ac:dyDescent="0.2">
      <c r="A34" s="10" t="s">
        <v>4</v>
      </c>
      <c r="B34" s="10" t="s">
        <v>232</v>
      </c>
      <c r="C34" s="10"/>
      <c r="D34" s="10">
        <v>8</v>
      </c>
      <c r="E34" s="10"/>
      <c r="F34" s="10">
        <v>8</v>
      </c>
    </row>
    <row r="35" spans="1:6" ht="12.75" customHeight="1" x14ac:dyDescent="0.2">
      <c r="A35" s="10" t="s">
        <v>4</v>
      </c>
      <c r="B35" s="199" t="s">
        <v>206</v>
      </c>
      <c r="C35" s="10">
        <v>9</v>
      </c>
      <c r="D35" s="10"/>
      <c r="E35" s="10"/>
      <c r="F35" s="10">
        <v>9</v>
      </c>
    </row>
    <row r="36" spans="1:6" ht="12.75" customHeight="1" x14ac:dyDescent="0.2">
      <c r="A36" s="74" t="s">
        <v>95</v>
      </c>
      <c r="B36" s="157"/>
      <c r="C36" s="74">
        <v>14</v>
      </c>
      <c r="D36" s="74">
        <v>1012</v>
      </c>
      <c r="E36" s="74">
        <v>285</v>
      </c>
      <c r="F36" s="74">
        <v>1311</v>
      </c>
    </row>
    <row r="37" spans="1:6" ht="12.75" customHeight="1" x14ac:dyDescent="0.2">
      <c r="A37" s="10" t="s">
        <v>76</v>
      </c>
      <c r="B37" s="3" t="s">
        <v>231</v>
      </c>
      <c r="C37" s="10">
        <v>37</v>
      </c>
      <c r="D37" s="10"/>
      <c r="E37" s="10"/>
      <c r="F37" s="10">
        <v>37</v>
      </c>
    </row>
    <row r="38" spans="1:6" ht="12.75" customHeight="1" x14ac:dyDescent="0.2">
      <c r="A38" s="10" t="s">
        <v>76</v>
      </c>
      <c r="B38" s="199" t="s">
        <v>158</v>
      </c>
      <c r="C38" s="189">
        <v>8635.5</v>
      </c>
      <c r="D38" s="189">
        <v>14051</v>
      </c>
      <c r="E38" s="189">
        <v>2429</v>
      </c>
      <c r="F38" s="189">
        <v>25115.5</v>
      </c>
    </row>
    <row r="39" spans="1:6" ht="12.75" customHeight="1" x14ac:dyDescent="0.2">
      <c r="A39" s="10" t="s">
        <v>76</v>
      </c>
      <c r="B39" s="199" t="s">
        <v>159</v>
      </c>
      <c r="C39" s="189">
        <v>439235</v>
      </c>
      <c r="D39" s="189">
        <v>24354</v>
      </c>
      <c r="E39" s="189">
        <v>1822</v>
      </c>
      <c r="F39" s="189">
        <v>465411</v>
      </c>
    </row>
    <row r="40" spans="1:6" ht="12.75" customHeight="1" x14ac:dyDescent="0.2">
      <c r="A40" s="10" t="s">
        <v>76</v>
      </c>
      <c r="B40" s="199" t="s">
        <v>188</v>
      </c>
      <c r="C40" s="189">
        <v>52</v>
      </c>
      <c r="D40" s="189">
        <v>68</v>
      </c>
      <c r="E40" s="189"/>
      <c r="F40" s="189">
        <v>120</v>
      </c>
    </row>
    <row r="41" spans="1:6" x14ac:dyDescent="0.2">
      <c r="A41" s="10" t="s">
        <v>76</v>
      </c>
      <c r="B41" s="10" t="s">
        <v>243</v>
      </c>
      <c r="C41" s="10">
        <v>23052</v>
      </c>
      <c r="D41" s="10"/>
      <c r="E41" s="10"/>
      <c r="F41" s="10">
        <v>23052</v>
      </c>
    </row>
    <row r="42" spans="1:6" x14ac:dyDescent="0.2">
      <c r="A42" s="60" t="s">
        <v>76</v>
      </c>
      <c r="B42" s="3" t="s">
        <v>232</v>
      </c>
      <c r="C42" s="60"/>
      <c r="D42" s="60">
        <v>18965</v>
      </c>
      <c r="E42" s="60"/>
      <c r="F42" s="60">
        <v>18965</v>
      </c>
    </row>
    <row r="43" spans="1:6" x14ac:dyDescent="0.2">
      <c r="A43" s="10" t="s">
        <v>76</v>
      </c>
      <c r="B43" s="199" t="s">
        <v>206</v>
      </c>
      <c r="C43" s="10">
        <v>7981</v>
      </c>
      <c r="D43" s="10">
        <v>14</v>
      </c>
      <c r="E43" s="10"/>
      <c r="F43" s="10">
        <v>7995</v>
      </c>
    </row>
    <row r="44" spans="1:6" x14ac:dyDescent="0.2">
      <c r="A44" s="74" t="s">
        <v>80</v>
      </c>
      <c r="B44" s="157"/>
      <c r="C44" s="74">
        <v>478992.5</v>
      </c>
      <c r="D44" s="74">
        <v>57452</v>
      </c>
      <c r="E44" s="74">
        <v>4251</v>
      </c>
      <c r="F44" s="74">
        <v>540695.5</v>
      </c>
    </row>
    <row r="45" spans="1:6" x14ac:dyDescent="0.2">
      <c r="A45" s="10" t="s">
        <v>5</v>
      </c>
      <c r="B45" s="3" t="s">
        <v>231</v>
      </c>
      <c r="C45" s="10">
        <v>45</v>
      </c>
      <c r="D45" s="10"/>
      <c r="E45" s="10"/>
      <c r="F45" s="10">
        <v>45</v>
      </c>
    </row>
    <row r="46" spans="1:6" x14ac:dyDescent="0.2">
      <c r="A46" s="10" t="s">
        <v>5</v>
      </c>
      <c r="B46" s="199" t="s">
        <v>158</v>
      </c>
      <c r="C46" s="189">
        <v>87790</v>
      </c>
      <c r="D46" s="189">
        <v>155074</v>
      </c>
      <c r="E46" s="189">
        <v>20867</v>
      </c>
      <c r="F46" s="189">
        <v>263731</v>
      </c>
    </row>
    <row r="47" spans="1:6" x14ac:dyDescent="0.2">
      <c r="A47" s="10" t="s">
        <v>5</v>
      </c>
      <c r="B47" s="199" t="s">
        <v>159</v>
      </c>
      <c r="C47" s="189">
        <v>273764</v>
      </c>
      <c r="D47" s="189">
        <v>18626</v>
      </c>
      <c r="E47" s="189">
        <v>859</v>
      </c>
      <c r="F47" s="189">
        <v>293249</v>
      </c>
    </row>
    <row r="48" spans="1:6" x14ac:dyDescent="0.2">
      <c r="A48" s="10" t="s">
        <v>5</v>
      </c>
      <c r="B48" s="199" t="s">
        <v>188</v>
      </c>
      <c r="C48" s="189">
        <v>1707</v>
      </c>
      <c r="D48" s="189">
        <v>128</v>
      </c>
      <c r="E48" s="189"/>
      <c r="F48" s="189">
        <v>1835</v>
      </c>
    </row>
    <row r="49" spans="1:6" x14ac:dyDescent="0.2">
      <c r="A49" s="10" t="s">
        <v>5</v>
      </c>
      <c r="B49" s="10" t="s">
        <v>243</v>
      </c>
      <c r="C49" s="10">
        <v>12413</v>
      </c>
      <c r="D49" s="10"/>
      <c r="E49" s="10"/>
      <c r="F49" s="10">
        <v>12413</v>
      </c>
    </row>
    <row r="50" spans="1:6" x14ac:dyDescent="0.2">
      <c r="A50" s="60" t="s">
        <v>5</v>
      </c>
      <c r="B50" s="3" t="s">
        <v>232</v>
      </c>
      <c r="C50" s="60"/>
      <c r="D50" s="60">
        <v>1376</v>
      </c>
      <c r="E50" s="60"/>
      <c r="F50" s="60">
        <v>1376</v>
      </c>
    </row>
    <row r="51" spans="1:6" x14ac:dyDescent="0.2">
      <c r="A51" s="10" t="s">
        <v>5</v>
      </c>
      <c r="B51" s="199" t="s">
        <v>206</v>
      </c>
      <c r="C51" s="10">
        <v>77270</v>
      </c>
      <c r="D51" s="10">
        <v>2215</v>
      </c>
      <c r="E51" s="10"/>
      <c r="F51" s="10">
        <v>79485</v>
      </c>
    </row>
    <row r="52" spans="1:6" x14ac:dyDescent="0.2">
      <c r="A52" s="74" t="s">
        <v>155</v>
      </c>
      <c r="B52" s="157"/>
      <c r="C52" s="74">
        <v>452989</v>
      </c>
      <c r="D52" s="74">
        <v>177419</v>
      </c>
      <c r="E52" s="74">
        <v>21726</v>
      </c>
      <c r="F52" s="74">
        <v>652134</v>
      </c>
    </row>
    <row r="53" spans="1:6" x14ac:dyDescent="0.2">
      <c r="A53" s="10" t="s">
        <v>41</v>
      </c>
      <c r="B53" s="199" t="s">
        <v>158</v>
      </c>
      <c r="C53" s="10">
        <v>6</v>
      </c>
      <c r="D53" s="10">
        <v>39</v>
      </c>
      <c r="E53" s="10">
        <v>2</v>
      </c>
      <c r="F53" s="10">
        <v>47</v>
      </c>
    </row>
    <row r="54" spans="1:6" x14ac:dyDescent="0.2">
      <c r="A54" s="10" t="s">
        <v>41</v>
      </c>
      <c r="B54" s="10" t="s">
        <v>159</v>
      </c>
      <c r="C54" s="10">
        <v>200</v>
      </c>
      <c r="D54" s="10"/>
      <c r="E54" s="10"/>
      <c r="F54" s="10">
        <v>200</v>
      </c>
    </row>
    <row r="55" spans="1:6" x14ac:dyDescent="0.2">
      <c r="A55" s="10" t="s">
        <v>41</v>
      </c>
      <c r="B55" s="199" t="s">
        <v>206</v>
      </c>
      <c r="C55" s="10">
        <v>1</v>
      </c>
      <c r="D55" s="10"/>
      <c r="E55" s="10"/>
      <c r="F55" s="10">
        <v>1</v>
      </c>
    </row>
    <row r="56" spans="1:6" x14ac:dyDescent="0.2">
      <c r="A56" s="74" t="s">
        <v>211</v>
      </c>
      <c r="B56" s="157"/>
      <c r="C56" s="74">
        <v>207</v>
      </c>
      <c r="D56" s="74">
        <v>39</v>
      </c>
      <c r="E56" s="74">
        <v>2</v>
      </c>
      <c r="F56" s="74">
        <v>248</v>
      </c>
    </row>
    <row r="57" spans="1:6" x14ac:dyDescent="0.2">
      <c r="A57" s="10" t="s">
        <v>6</v>
      </c>
      <c r="B57" s="3" t="s">
        <v>231</v>
      </c>
      <c r="C57" s="10">
        <v>70</v>
      </c>
      <c r="D57" s="10"/>
      <c r="E57" s="10"/>
      <c r="F57" s="10">
        <v>70</v>
      </c>
    </row>
    <row r="58" spans="1:6" x14ac:dyDescent="0.2">
      <c r="A58" s="10" t="s">
        <v>6</v>
      </c>
      <c r="B58" s="199" t="s">
        <v>158</v>
      </c>
      <c r="C58" s="189">
        <v>12049</v>
      </c>
      <c r="D58" s="189">
        <v>5556</v>
      </c>
      <c r="E58" s="189">
        <v>1193</v>
      </c>
      <c r="F58" s="189">
        <v>18798</v>
      </c>
    </row>
    <row r="59" spans="1:6" x14ac:dyDescent="0.2">
      <c r="A59" s="10" t="s">
        <v>6</v>
      </c>
      <c r="B59" s="199" t="s">
        <v>159</v>
      </c>
      <c r="C59" s="189">
        <v>689</v>
      </c>
      <c r="D59" s="189">
        <v>318</v>
      </c>
      <c r="E59" s="189">
        <v>6</v>
      </c>
      <c r="F59" s="189">
        <v>1013</v>
      </c>
    </row>
    <row r="60" spans="1:6" x14ac:dyDescent="0.2">
      <c r="A60" s="10" t="s">
        <v>6</v>
      </c>
      <c r="B60" s="199" t="s">
        <v>188</v>
      </c>
      <c r="C60" s="189">
        <v>26.5</v>
      </c>
      <c r="D60" s="189">
        <v>12</v>
      </c>
      <c r="E60" s="189"/>
      <c r="F60" s="189">
        <v>38.5</v>
      </c>
    </row>
    <row r="61" spans="1:6" x14ac:dyDescent="0.2">
      <c r="A61" s="10" t="s">
        <v>6</v>
      </c>
      <c r="B61" s="3" t="s">
        <v>232</v>
      </c>
      <c r="C61" s="10"/>
      <c r="D61" s="10">
        <v>47</v>
      </c>
      <c r="E61" s="10"/>
      <c r="F61" s="10">
        <v>47</v>
      </c>
    </row>
    <row r="62" spans="1:6" x14ac:dyDescent="0.2">
      <c r="A62" s="10" t="s">
        <v>6</v>
      </c>
      <c r="B62" s="199" t="s">
        <v>205</v>
      </c>
      <c r="C62" s="10">
        <v>676</v>
      </c>
      <c r="D62" s="10"/>
      <c r="E62" s="10"/>
      <c r="F62" s="10">
        <v>676</v>
      </c>
    </row>
    <row r="63" spans="1:6" x14ac:dyDescent="0.2">
      <c r="A63" s="10" t="s">
        <v>6</v>
      </c>
      <c r="B63" s="199" t="s">
        <v>206</v>
      </c>
      <c r="C63" s="10">
        <v>26785</v>
      </c>
      <c r="D63" s="10">
        <v>174</v>
      </c>
      <c r="E63" s="10"/>
      <c r="F63" s="10">
        <v>26959</v>
      </c>
    </row>
    <row r="64" spans="1:6" x14ac:dyDescent="0.2">
      <c r="A64" s="74" t="s">
        <v>156</v>
      </c>
      <c r="B64" s="157"/>
      <c r="C64" s="74">
        <v>40295.5</v>
      </c>
      <c r="D64" s="74">
        <v>6107</v>
      </c>
      <c r="E64" s="74">
        <v>1199</v>
      </c>
      <c r="F64" s="74">
        <v>47601.5</v>
      </c>
    </row>
    <row r="65" spans="1:6" x14ac:dyDescent="0.2">
      <c r="A65" s="10" t="s">
        <v>44</v>
      </c>
      <c r="B65" s="199" t="s">
        <v>158</v>
      </c>
      <c r="C65" s="189"/>
      <c r="D65" s="189">
        <v>40</v>
      </c>
      <c r="E65" s="189">
        <v>58</v>
      </c>
      <c r="F65" s="189">
        <v>98</v>
      </c>
    </row>
    <row r="66" spans="1:6" x14ac:dyDescent="0.2">
      <c r="A66" s="10" t="s">
        <v>44</v>
      </c>
      <c r="B66" s="199" t="s">
        <v>159</v>
      </c>
      <c r="C66" s="189"/>
      <c r="D66" s="189">
        <v>24</v>
      </c>
      <c r="E66" s="189">
        <v>6</v>
      </c>
      <c r="F66" s="189">
        <v>30</v>
      </c>
    </row>
    <row r="67" spans="1:6" x14ac:dyDescent="0.2">
      <c r="A67" s="10" t="s">
        <v>44</v>
      </c>
      <c r="B67" s="199" t="s">
        <v>188</v>
      </c>
      <c r="C67" s="189">
        <v>558</v>
      </c>
      <c r="D67" s="189">
        <v>286</v>
      </c>
      <c r="E67" s="189"/>
      <c r="F67" s="189">
        <v>844</v>
      </c>
    </row>
    <row r="68" spans="1:6" x14ac:dyDescent="0.2">
      <c r="A68" s="74" t="s">
        <v>180</v>
      </c>
      <c r="B68" s="157"/>
      <c r="C68" s="74">
        <v>558</v>
      </c>
      <c r="D68" s="74">
        <v>350</v>
      </c>
      <c r="E68" s="74">
        <v>64</v>
      </c>
      <c r="F68" s="74">
        <v>972</v>
      </c>
    </row>
    <row r="69" spans="1:6" x14ac:dyDescent="0.2">
      <c r="A69" s="10" t="s">
        <v>7</v>
      </c>
      <c r="B69" s="199" t="s">
        <v>158</v>
      </c>
      <c r="C69" s="189">
        <v>120</v>
      </c>
      <c r="D69" s="189">
        <v>64</v>
      </c>
      <c r="E69" s="189"/>
      <c r="F69" s="189">
        <v>184</v>
      </c>
    </row>
    <row r="70" spans="1:6" x14ac:dyDescent="0.2">
      <c r="A70" s="10" t="s">
        <v>7</v>
      </c>
      <c r="B70" s="199" t="s">
        <v>159</v>
      </c>
      <c r="C70" s="189">
        <v>65</v>
      </c>
      <c r="D70" s="189">
        <v>3</v>
      </c>
      <c r="E70" s="189"/>
      <c r="F70" s="189">
        <v>68</v>
      </c>
    </row>
    <row r="71" spans="1:6" x14ac:dyDescent="0.2">
      <c r="A71" s="10" t="s">
        <v>7</v>
      </c>
      <c r="B71" s="199" t="s">
        <v>206</v>
      </c>
      <c r="C71" s="10">
        <v>47</v>
      </c>
      <c r="D71" s="10"/>
      <c r="E71" s="10"/>
      <c r="F71" s="10">
        <v>47</v>
      </c>
    </row>
    <row r="72" spans="1:6" x14ac:dyDescent="0.2">
      <c r="A72" s="74" t="s">
        <v>181</v>
      </c>
      <c r="B72" s="157"/>
      <c r="C72" s="74">
        <v>232</v>
      </c>
      <c r="D72" s="74">
        <v>67</v>
      </c>
      <c r="E72" s="74"/>
      <c r="F72" s="74">
        <v>299</v>
      </c>
    </row>
    <row r="73" spans="1:6" x14ac:dyDescent="0.2">
      <c r="A73" s="10" t="s">
        <v>47</v>
      </c>
      <c r="B73" s="3" t="s">
        <v>231</v>
      </c>
      <c r="C73" s="10">
        <v>145</v>
      </c>
      <c r="D73" s="10"/>
      <c r="E73" s="10"/>
      <c r="F73" s="10">
        <v>145</v>
      </c>
    </row>
    <row r="74" spans="1:6" x14ac:dyDescent="0.2">
      <c r="A74" s="10" t="s">
        <v>47</v>
      </c>
      <c r="B74" s="199" t="s">
        <v>205</v>
      </c>
      <c r="C74" s="10">
        <v>148975</v>
      </c>
      <c r="D74" s="10"/>
      <c r="E74" s="10"/>
      <c r="F74" s="10">
        <v>148975</v>
      </c>
    </row>
    <row r="75" spans="1:6" x14ac:dyDescent="0.2">
      <c r="A75" s="10" t="s">
        <v>47</v>
      </c>
      <c r="B75" s="3" t="s">
        <v>206</v>
      </c>
      <c r="C75" s="10">
        <v>160</v>
      </c>
      <c r="D75" s="10"/>
      <c r="E75" s="10"/>
      <c r="F75" s="10">
        <v>160</v>
      </c>
    </row>
    <row r="76" spans="1:6" x14ac:dyDescent="0.2">
      <c r="A76" s="74" t="s">
        <v>210</v>
      </c>
      <c r="B76" s="157"/>
      <c r="C76" s="74">
        <v>149280</v>
      </c>
      <c r="D76" s="74"/>
      <c r="E76" s="74"/>
      <c r="F76" s="74">
        <v>149280</v>
      </c>
    </row>
    <row r="77" spans="1:6" x14ac:dyDescent="0.2">
      <c r="A77" s="10" t="s">
        <v>49</v>
      </c>
      <c r="B77" s="228" t="s">
        <v>158</v>
      </c>
      <c r="C77" s="10">
        <v>10</v>
      </c>
      <c r="D77" s="10"/>
      <c r="E77" s="10"/>
      <c r="F77" s="10">
        <v>10</v>
      </c>
    </row>
    <row r="78" spans="1:6" x14ac:dyDescent="0.2">
      <c r="A78" s="74" t="s">
        <v>238</v>
      </c>
      <c r="B78" s="157"/>
      <c r="C78" s="74">
        <v>10</v>
      </c>
      <c r="D78" s="74"/>
      <c r="E78" s="74"/>
      <c r="F78" s="74">
        <v>10</v>
      </c>
    </row>
    <row r="79" spans="1:6" x14ac:dyDescent="0.2">
      <c r="A79" s="10" t="s">
        <v>51</v>
      </c>
      <c r="B79" s="10" t="s">
        <v>231</v>
      </c>
      <c r="C79" s="10">
        <v>28110</v>
      </c>
      <c r="D79" s="10"/>
      <c r="E79" s="10"/>
      <c r="F79" s="10">
        <v>28110</v>
      </c>
    </row>
    <row r="80" spans="1:6" x14ac:dyDescent="0.2">
      <c r="A80" s="10" t="s">
        <v>51</v>
      </c>
      <c r="B80" s="10" t="s">
        <v>158</v>
      </c>
      <c r="C80" s="10">
        <v>3734</v>
      </c>
      <c r="D80" s="10"/>
      <c r="E80" s="10"/>
      <c r="F80" s="10">
        <v>3734</v>
      </c>
    </row>
    <row r="81" spans="1:7" x14ac:dyDescent="0.2">
      <c r="A81" s="10" t="s">
        <v>51</v>
      </c>
      <c r="B81" s="10" t="s">
        <v>159</v>
      </c>
      <c r="C81" s="10">
        <v>2</v>
      </c>
      <c r="D81" s="10"/>
      <c r="E81" s="10"/>
      <c r="F81" s="10">
        <v>2</v>
      </c>
    </row>
    <row r="82" spans="1:7" x14ac:dyDescent="0.2">
      <c r="A82" s="10" t="s">
        <v>51</v>
      </c>
      <c r="B82" s="10" t="s">
        <v>206</v>
      </c>
      <c r="C82" s="10">
        <v>51003</v>
      </c>
      <c r="D82" s="10"/>
      <c r="E82" s="10"/>
      <c r="F82" s="10">
        <v>51003</v>
      </c>
    </row>
    <row r="83" spans="1:7" x14ac:dyDescent="0.2">
      <c r="A83" s="74" t="s">
        <v>233</v>
      </c>
      <c r="B83" s="157"/>
      <c r="C83" s="74">
        <v>82849</v>
      </c>
      <c r="D83" s="74"/>
      <c r="E83" s="74"/>
      <c r="F83" s="74">
        <v>82849</v>
      </c>
    </row>
    <row r="84" spans="1:7" x14ac:dyDescent="0.2">
      <c r="A84" s="10" t="s">
        <v>53</v>
      </c>
      <c r="B84" s="199" t="s">
        <v>158</v>
      </c>
      <c r="C84" s="189">
        <v>57</v>
      </c>
      <c r="D84" s="189"/>
      <c r="E84" s="189"/>
      <c r="F84" s="189">
        <v>57</v>
      </c>
    </row>
    <row r="85" spans="1:7" x14ac:dyDescent="0.2">
      <c r="A85" s="10" t="s">
        <v>53</v>
      </c>
      <c r="B85" s="199" t="s">
        <v>188</v>
      </c>
      <c r="C85" s="10">
        <v>245</v>
      </c>
      <c r="D85" s="10">
        <v>7</v>
      </c>
      <c r="E85" s="10"/>
      <c r="F85" s="10">
        <v>252</v>
      </c>
    </row>
    <row r="86" spans="1:7" x14ac:dyDescent="0.2">
      <c r="A86" s="74" t="s">
        <v>189</v>
      </c>
      <c r="B86" s="157"/>
      <c r="C86" s="74">
        <v>302</v>
      </c>
      <c r="D86" s="74">
        <v>7</v>
      </c>
      <c r="E86" s="74"/>
      <c r="F86" s="74">
        <v>309</v>
      </c>
    </row>
    <row r="87" spans="1:7" x14ac:dyDescent="0.2">
      <c r="A87" s="10" t="s">
        <v>77</v>
      </c>
      <c r="B87" s="199" t="s">
        <v>226</v>
      </c>
      <c r="C87" s="189">
        <v>22</v>
      </c>
      <c r="D87" s="189"/>
      <c r="E87" s="189"/>
      <c r="F87" s="189">
        <v>22</v>
      </c>
    </row>
    <row r="88" spans="1:7" x14ac:dyDescent="0.2">
      <c r="A88" s="10" t="s">
        <v>77</v>
      </c>
      <c r="B88" s="3" t="s">
        <v>231</v>
      </c>
      <c r="C88" s="10">
        <v>4</v>
      </c>
      <c r="D88" s="10"/>
      <c r="E88" s="10"/>
      <c r="F88" s="10">
        <v>4</v>
      </c>
    </row>
    <row r="89" spans="1:7" x14ac:dyDescent="0.2">
      <c r="A89" s="10" t="s">
        <v>77</v>
      </c>
      <c r="B89" s="199" t="s">
        <v>158</v>
      </c>
      <c r="C89" s="189">
        <v>26979</v>
      </c>
      <c r="D89" s="189">
        <v>24534</v>
      </c>
      <c r="E89" s="189">
        <v>911</v>
      </c>
      <c r="F89" s="189">
        <v>52424</v>
      </c>
    </row>
    <row r="90" spans="1:7" x14ac:dyDescent="0.2">
      <c r="A90" s="10" t="s">
        <v>77</v>
      </c>
      <c r="B90" s="199" t="s">
        <v>159</v>
      </c>
      <c r="C90" s="189">
        <v>1</v>
      </c>
      <c r="D90" s="189">
        <v>11</v>
      </c>
      <c r="E90" s="189">
        <v>1</v>
      </c>
      <c r="F90" s="189">
        <v>13</v>
      </c>
    </row>
    <row r="91" spans="1:7" ht="12.75" customHeight="1" x14ac:dyDescent="0.2">
      <c r="A91" s="10" t="s">
        <v>77</v>
      </c>
      <c r="B91" s="199" t="s">
        <v>188</v>
      </c>
      <c r="C91" s="10">
        <v>97256.5</v>
      </c>
      <c r="D91" s="10">
        <v>29865</v>
      </c>
      <c r="E91" s="10">
        <v>11</v>
      </c>
      <c r="F91" s="10">
        <v>127132.5</v>
      </c>
    </row>
    <row r="92" spans="1:7" x14ac:dyDescent="0.2">
      <c r="A92" s="10" t="s">
        <v>77</v>
      </c>
      <c r="B92" s="10" t="s">
        <v>232</v>
      </c>
      <c r="C92" s="10"/>
      <c r="D92" s="10">
        <v>1</v>
      </c>
      <c r="E92" s="10"/>
      <c r="F92" s="10">
        <v>1</v>
      </c>
      <c r="G92" s="201"/>
    </row>
    <row r="93" spans="1:7" x14ac:dyDescent="0.2">
      <c r="A93" s="10" t="s">
        <v>77</v>
      </c>
      <c r="B93" s="199" t="s">
        <v>205</v>
      </c>
      <c r="C93" s="10">
        <v>83</v>
      </c>
      <c r="D93" s="10"/>
      <c r="E93" s="10"/>
      <c r="F93" s="10">
        <v>83</v>
      </c>
      <c r="G93" s="201"/>
    </row>
    <row r="94" spans="1:7" x14ac:dyDescent="0.2">
      <c r="A94" s="10" t="s">
        <v>77</v>
      </c>
      <c r="B94" s="3" t="s">
        <v>237</v>
      </c>
      <c r="C94" s="10">
        <v>10</v>
      </c>
      <c r="D94" s="10"/>
      <c r="E94" s="10"/>
      <c r="F94" s="10">
        <v>10</v>
      </c>
    </row>
    <row r="95" spans="1:7" x14ac:dyDescent="0.2">
      <c r="A95" s="10" t="s">
        <v>77</v>
      </c>
      <c r="B95" s="199" t="s">
        <v>206</v>
      </c>
      <c r="C95" s="10">
        <v>15189</v>
      </c>
      <c r="D95" s="10">
        <v>1410</v>
      </c>
      <c r="E95" s="10"/>
      <c r="F95" s="10">
        <v>16599</v>
      </c>
    </row>
    <row r="96" spans="1:7" x14ac:dyDescent="0.2">
      <c r="A96" s="157" t="s">
        <v>157</v>
      </c>
      <c r="B96" s="157"/>
      <c r="C96" s="74">
        <v>139544.5</v>
      </c>
      <c r="D96" s="74">
        <v>55821</v>
      </c>
      <c r="E96" s="74">
        <v>923</v>
      </c>
      <c r="F96" s="74">
        <v>196288.5</v>
      </c>
    </row>
    <row r="97" spans="1:6" x14ac:dyDescent="0.2">
      <c r="A97" s="188" t="s">
        <v>161</v>
      </c>
      <c r="B97" s="200"/>
      <c r="C97" s="190">
        <v>1878555.5</v>
      </c>
      <c r="D97" s="190">
        <v>341441</v>
      </c>
      <c r="E97" s="190">
        <v>31155</v>
      </c>
      <c r="F97" s="190">
        <v>2251151.5</v>
      </c>
    </row>
    <row r="101" spans="1:6" x14ac:dyDescent="0.2">
      <c r="A101" s="1" t="s">
        <v>92</v>
      </c>
      <c r="B101" s="1"/>
    </row>
    <row r="102" spans="1:6" x14ac:dyDescent="0.2">
      <c r="A102" s="3" t="s">
        <v>251</v>
      </c>
      <c r="B102" s="201"/>
    </row>
    <row r="103" spans="1:6" x14ac:dyDescent="0.2">
      <c r="A103" s="3"/>
      <c r="B103" s="3"/>
    </row>
    <row r="105" spans="1:6" x14ac:dyDescent="0.2">
      <c r="A105" s="3" t="s">
        <v>8</v>
      </c>
      <c r="B105" s="3" t="s">
        <v>103</v>
      </c>
    </row>
    <row r="106" spans="1:6" x14ac:dyDescent="0.2">
      <c r="A106" s="3"/>
      <c r="B106" s="3" t="s">
        <v>162</v>
      </c>
    </row>
    <row r="107" spans="1:6" x14ac:dyDescent="0.2">
      <c r="A107" s="3"/>
      <c r="B107" s="3" t="s">
        <v>160</v>
      </c>
    </row>
    <row r="108" spans="1:6" x14ac:dyDescent="0.2">
      <c r="A108" s="3"/>
      <c r="B108" s="1" t="s">
        <v>163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365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1.25" x14ac:dyDescent="0.2"/>
  <cols>
    <col min="1" max="1" width="23.7109375" style="3" customWidth="1"/>
    <col min="2" max="12" width="9.140625" style="3"/>
    <col min="13" max="13" width="11" style="3" bestFit="1" customWidth="1"/>
    <col min="14" max="16384" width="9.140625" style="3"/>
  </cols>
  <sheetData>
    <row r="1" spans="1:13" x14ac:dyDescent="0.2">
      <c r="A1" s="68" t="s">
        <v>252</v>
      </c>
    </row>
    <row r="2" spans="1:13" x14ac:dyDescent="0.2">
      <c r="A2" s="158">
        <v>44509</v>
      </c>
    </row>
    <row r="3" spans="1:13" x14ac:dyDescent="0.2">
      <c r="A3" s="145" t="s">
        <v>114</v>
      </c>
      <c r="B3" s="145" t="s">
        <v>0</v>
      </c>
      <c r="C3" s="145" t="s">
        <v>72</v>
      </c>
      <c r="D3" s="145" t="s">
        <v>183</v>
      </c>
      <c r="E3" s="145" t="s">
        <v>190</v>
      </c>
      <c r="F3" s="145" t="s">
        <v>212</v>
      </c>
      <c r="G3" s="145" t="s">
        <v>227</v>
      </c>
      <c r="H3" s="145" t="s">
        <v>228</v>
      </c>
      <c r="I3" s="145" t="s">
        <v>230</v>
      </c>
      <c r="J3" s="145" t="s">
        <v>239</v>
      </c>
      <c r="K3" s="145" t="s">
        <v>244</v>
      </c>
      <c r="L3" s="145" t="s">
        <v>250</v>
      </c>
      <c r="M3" s="145" t="s">
        <v>129</v>
      </c>
    </row>
    <row r="4" spans="1:13" x14ac:dyDescent="0.2">
      <c r="A4" s="10" t="s">
        <v>96</v>
      </c>
      <c r="B4" s="10" t="s">
        <v>74</v>
      </c>
      <c r="C4" s="10"/>
      <c r="D4" s="10"/>
      <c r="E4" s="10"/>
      <c r="F4" s="10">
        <v>3863</v>
      </c>
      <c r="G4" s="10">
        <v>13805</v>
      </c>
      <c r="H4" s="10"/>
      <c r="I4" s="10">
        <v>9209</v>
      </c>
      <c r="J4" s="10">
        <v>4067</v>
      </c>
      <c r="K4" s="10">
        <v>7</v>
      </c>
      <c r="L4" s="10">
        <v>13</v>
      </c>
      <c r="M4" s="10">
        <v>30964</v>
      </c>
    </row>
    <row r="5" spans="1:13" x14ac:dyDescent="0.2">
      <c r="A5" s="10" t="s">
        <v>96</v>
      </c>
      <c r="B5" s="10" t="s">
        <v>75</v>
      </c>
      <c r="C5" s="10">
        <v>516</v>
      </c>
      <c r="D5" s="10">
        <v>298</v>
      </c>
      <c r="E5" s="10">
        <v>221</v>
      </c>
      <c r="F5" s="10"/>
      <c r="G5" s="10">
        <v>20</v>
      </c>
      <c r="H5" s="10"/>
      <c r="I5" s="10">
        <v>139</v>
      </c>
      <c r="J5" s="10">
        <v>44</v>
      </c>
      <c r="K5" s="10">
        <v>820</v>
      </c>
      <c r="L5" s="10">
        <v>687</v>
      </c>
      <c r="M5" s="10">
        <v>2745</v>
      </c>
    </row>
    <row r="6" spans="1:13" x14ac:dyDescent="0.2">
      <c r="A6" s="10" t="s">
        <v>96</v>
      </c>
      <c r="B6" s="10" t="s">
        <v>76</v>
      </c>
      <c r="C6" s="10">
        <v>3590</v>
      </c>
      <c r="D6" s="10">
        <v>2884</v>
      </c>
      <c r="E6" s="10">
        <v>30</v>
      </c>
      <c r="F6" s="10">
        <v>2</v>
      </c>
      <c r="G6" s="10"/>
      <c r="H6" s="10"/>
      <c r="I6" s="10">
        <v>194</v>
      </c>
      <c r="J6" s="10">
        <v>216</v>
      </c>
      <c r="K6" s="10">
        <v>4617</v>
      </c>
      <c r="L6" s="10">
        <v>12911</v>
      </c>
      <c r="M6" s="10">
        <v>24444</v>
      </c>
    </row>
    <row r="7" spans="1:13" x14ac:dyDescent="0.2">
      <c r="A7" s="10" t="s">
        <v>96</v>
      </c>
      <c r="B7" s="10" t="s">
        <v>5</v>
      </c>
      <c r="C7" s="10">
        <v>615</v>
      </c>
      <c r="D7" s="10">
        <v>1601</v>
      </c>
      <c r="E7" s="10">
        <v>1916</v>
      </c>
      <c r="F7" s="10">
        <v>89</v>
      </c>
      <c r="G7" s="10">
        <v>70</v>
      </c>
      <c r="H7" s="10"/>
      <c r="I7" s="10">
        <v>1878</v>
      </c>
      <c r="J7" s="10">
        <v>782</v>
      </c>
      <c r="K7" s="10">
        <v>2932</v>
      </c>
      <c r="L7" s="10">
        <v>6740</v>
      </c>
      <c r="M7" s="10">
        <v>16623</v>
      </c>
    </row>
    <row r="8" spans="1:13" x14ac:dyDescent="0.2">
      <c r="A8" s="10" t="s">
        <v>96</v>
      </c>
      <c r="B8" s="10" t="s">
        <v>41</v>
      </c>
      <c r="C8" s="10"/>
      <c r="D8" s="10"/>
      <c r="E8" s="10"/>
      <c r="F8" s="10"/>
      <c r="G8" s="10"/>
      <c r="H8" s="10"/>
      <c r="I8" s="10"/>
      <c r="J8" s="10"/>
      <c r="K8" s="10">
        <v>200</v>
      </c>
      <c r="L8" s="10"/>
      <c r="M8" s="10">
        <v>200</v>
      </c>
    </row>
    <row r="9" spans="1:13" x14ac:dyDescent="0.2">
      <c r="A9" s="10" t="s">
        <v>96</v>
      </c>
      <c r="B9" s="10" t="s">
        <v>6</v>
      </c>
      <c r="C9" s="10"/>
      <c r="D9" s="10">
        <v>4</v>
      </c>
      <c r="E9" s="10">
        <v>4</v>
      </c>
      <c r="F9" s="10">
        <v>248</v>
      </c>
      <c r="G9" s="10">
        <v>96</v>
      </c>
      <c r="H9" s="10"/>
      <c r="I9" s="10">
        <v>1197</v>
      </c>
      <c r="J9" s="10"/>
      <c r="K9" s="10">
        <v>11</v>
      </c>
      <c r="L9" s="10">
        <v>166</v>
      </c>
      <c r="M9" s="10">
        <v>1726</v>
      </c>
    </row>
    <row r="10" spans="1:13" x14ac:dyDescent="0.2">
      <c r="A10" s="10" t="s">
        <v>96</v>
      </c>
      <c r="B10" s="10" t="s">
        <v>44</v>
      </c>
      <c r="C10" s="10"/>
      <c r="D10" s="10"/>
      <c r="E10" s="10">
        <v>30</v>
      </c>
      <c r="F10" s="10"/>
      <c r="G10" s="10"/>
      <c r="H10" s="10"/>
      <c r="I10" s="10"/>
      <c r="J10" s="10"/>
      <c r="K10" s="10"/>
      <c r="L10" s="10"/>
      <c r="M10" s="10">
        <v>30</v>
      </c>
    </row>
    <row r="11" spans="1:13" x14ac:dyDescent="0.2">
      <c r="A11" s="10" t="s">
        <v>96</v>
      </c>
      <c r="B11" s="10" t="s">
        <v>7</v>
      </c>
      <c r="C11" s="10"/>
      <c r="D11" s="10"/>
      <c r="E11" s="10"/>
      <c r="F11" s="10"/>
      <c r="G11" s="10"/>
      <c r="H11" s="10"/>
      <c r="I11" s="10">
        <v>4</v>
      </c>
      <c r="J11" s="10"/>
      <c r="K11" s="10">
        <v>1</v>
      </c>
      <c r="L11" s="10">
        <v>7</v>
      </c>
      <c r="M11" s="10">
        <v>12</v>
      </c>
    </row>
    <row r="12" spans="1:13" x14ac:dyDescent="0.2">
      <c r="A12" s="10" t="s">
        <v>96</v>
      </c>
      <c r="B12" s="10" t="s">
        <v>51</v>
      </c>
      <c r="C12" s="10"/>
      <c r="D12" s="10"/>
      <c r="E12" s="10"/>
      <c r="F12" s="10"/>
      <c r="G12" s="10"/>
      <c r="H12" s="10"/>
      <c r="I12" s="10">
        <v>1264</v>
      </c>
      <c r="J12" s="10"/>
      <c r="K12" s="10">
        <v>2</v>
      </c>
      <c r="L12" s="10"/>
      <c r="M12" s="10">
        <v>1266</v>
      </c>
    </row>
    <row r="13" spans="1:13" x14ac:dyDescent="0.2">
      <c r="A13" s="10" t="s">
        <v>96</v>
      </c>
      <c r="B13" s="10" t="s">
        <v>77</v>
      </c>
      <c r="C13" s="10"/>
      <c r="D13" s="10"/>
      <c r="E13" s="10">
        <v>160</v>
      </c>
      <c r="F13" s="10">
        <v>1023</v>
      </c>
      <c r="G13" s="10">
        <v>440</v>
      </c>
      <c r="H13" s="10"/>
      <c r="I13" s="10">
        <v>357</v>
      </c>
      <c r="J13" s="10">
        <v>438</v>
      </c>
      <c r="K13" s="10"/>
      <c r="L13" s="10"/>
      <c r="M13" s="10">
        <v>2418</v>
      </c>
    </row>
    <row r="14" spans="1:13" x14ac:dyDescent="0.2">
      <c r="A14" s="261" t="s">
        <v>134</v>
      </c>
      <c r="B14" s="261"/>
      <c r="C14" s="261">
        <v>4721</v>
      </c>
      <c r="D14" s="261">
        <v>4787</v>
      </c>
      <c r="E14" s="261">
        <v>2361</v>
      </c>
      <c r="F14" s="261">
        <v>5225</v>
      </c>
      <c r="G14" s="261">
        <v>14431</v>
      </c>
      <c r="H14" s="261"/>
      <c r="I14" s="261">
        <v>14242</v>
      </c>
      <c r="J14" s="261">
        <v>5547</v>
      </c>
      <c r="K14" s="261">
        <v>8590</v>
      </c>
      <c r="L14" s="261">
        <v>20524</v>
      </c>
      <c r="M14" s="261">
        <v>80428</v>
      </c>
    </row>
    <row r="15" spans="1:13" x14ac:dyDescent="0.2">
      <c r="A15" s="10" t="s">
        <v>234</v>
      </c>
      <c r="B15" s="10" t="s">
        <v>74</v>
      </c>
      <c r="C15" s="10"/>
      <c r="D15" s="10"/>
      <c r="E15" s="10"/>
      <c r="F15" s="10"/>
      <c r="G15" s="10"/>
      <c r="H15" s="10"/>
      <c r="I15" s="10">
        <v>35</v>
      </c>
      <c r="J15" s="10"/>
      <c r="K15" s="10"/>
      <c r="L15" s="10"/>
      <c r="M15" s="10">
        <v>35</v>
      </c>
    </row>
    <row r="16" spans="1:13" x14ac:dyDescent="0.2">
      <c r="A16" s="10" t="s">
        <v>234</v>
      </c>
      <c r="B16" s="10" t="s">
        <v>6</v>
      </c>
      <c r="C16" s="10"/>
      <c r="D16" s="10"/>
      <c r="E16" s="10"/>
      <c r="F16" s="10"/>
      <c r="G16" s="10"/>
      <c r="H16" s="10"/>
      <c r="I16" s="10">
        <v>15</v>
      </c>
      <c r="J16" s="10"/>
      <c r="K16" s="10"/>
      <c r="L16" s="10"/>
      <c r="M16" s="10">
        <v>15</v>
      </c>
    </row>
    <row r="17" spans="1:13" x14ac:dyDescent="0.2">
      <c r="A17" s="261" t="s">
        <v>235</v>
      </c>
      <c r="B17" s="261"/>
      <c r="C17" s="261"/>
      <c r="D17" s="261"/>
      <c r="E17" s="261"/>
      <c r="F17" s="261"/>
      <c r="G17" s="261"/>
      <c r="H17" s="261"/>
      <c r="I17" s="261">
        <v>50</v>
      </c>
      <c r="J17" s="261"/>
      <c r="K17" s="261"/>
      <c r="L17" s="261"/>
      <c r="M17" s="261">
        <v>50</v>
      </c>
    </row>
    <row r="18" spans="1:13" x14ac:dyDescent="0.2">
      <c r="A18" s="10" t="s">
        <v>100</v>
      </c>
      <c r="B18" s="10" t="s">
        <v>74</v>
      </c>
      <c r="C18" s="10">
        <v>3</v>
      </c>
      <c r="D18" s="10"/>
      <c r="E18" s="10">
        <v>5</v>
      </c>
      <c r="F18" s="10">
        <v>30</v>
      </c>
      <c r="G18" s="10">
        <v>3</v>
      </c>
      <c r="H18" s="10"/>
      <c r="I18" s="10">
        <v>1</v>
      </c>
      <c r="J18" s="10"/>
      <c r="K18" s="10"/>
      <c r="L18" s="10"/>
      <c r="M18" s="10">
        <v>42</v>
      </c>
    </row>
    <row r="19" spans="1:13" x14ac:dyDescent="0.2">
      <c r="A19" s="10" t="s">
        <v>100</v>
      </c>
      <c r="B19" s="10" t="s">
        <v>75</v>
      </c>
      <c r="C19" s="10">
        <v>1013</v>
      </c>
      <c r="D19" s="10">
        <v>64</v>
      </c>
      <c r="E19" s="10">
        <v>26</v>
      </c>
      <c r="F19" s="10">
        <v>65</v>
      </c>
      <c r="G19" s="10"/>
      <c r="H19" s="10"/>
      <c r="I19" s="10">
        <v>26</v>
      </c>
      <c r="J19" s="10">
        <v>207</v>
      </c>
      <c r="K19" s="10">
        <v>446</v>
      </c>
      <c r="L19" s="10">
        <v>387</v>
      </c>
      <c r="M19" s="10">
        <v>2234</v>
      </c>
    </row>
    <row r="20" spans="1:13" x14ac:dyDescent="0.2">
      <c r="A20" s="10" t="s">
        <v>100</v>
      </c>
      <c r="B20" s="10" t="s">
        <v>4</v>
      </c>
      <c r="C20" s="10">
        <v>251</v>
      </c>
      <c r="D20" s="10">
        <v>82</v>
      </c>
      <c r="E20" s="10"/>
      <c r="F20" s="10"/>
      <c r="G20" s="10"/>
      <c r="H20" s="10"/>
      <c r="I20" s="10"/>
      <c r="J20" s="10"/>
      <c r="K20" s="10"/>
      <c r="L20" s="10"/>
      <c r="M20" s="10">
        <v>333</v>
      </c>
    </row>
    <row r="21" spans="1:13" x14ac:dyDescent="0.2">
      <c r="A21" s="10" t="s">
        <v>100</v>
      </c>
      <c r="B21" s="10" t="s">
        <v>76</v>
      </c>
      <c r="C21" s="10">
        <v>8144</v>
      </c>
      <c r="D21" s="10">
        <v>482</v>
      </c>
      <c r="E21" s="10">
        <v>7</v>
      </c>
      <c r="F21" s="10">
        <v>7</v>
      </c>
      <c r="G21" s="10"/>
      <c r="H21" s="10"/>
      <c r="I21" s="10">
        <v>90</v>
      </c>
      <c r="J21" s="10">
        <v>401</v>
      </c>
      <c r="K21" s="10">
        <v>2346</v>
      </c>
      <c r="L21" s="10">
        <v>4061</v>
      </c>
      <c r="M21" s="10">
        <v>15538</v>
      </c>
    </row>
    <row r="22" spans="1:13" x14ac:dyDescent="0.2">
      <c r="A22" s="10" t="s">
        <v>100</v>
      </c>
      <c r="B22" s="10" t="s">
        <v>5</v>
      </c>
      <c r="C22" s="10">
        <v>2275</v>
      </c>
      <c r="D22" s="10">
        <v>119</v>
      </c>
      <c r="E22" s="10">
        <v>65</v>
      </c>
      <c r="F22" s="10">
        <v>792</v>
      </c>
      <c r="G22" s="10">
        <v>255</v>
      </c>
      <c r="H22" s="10"/>
      <c r="I22" s="10">
        <v>20</v>
      </c>
      <c r="J22" s="10"/>
      <c r="K22" s="10">
        <v>82</v>
      </c>
      <c r="L22" s="10">
        <v>8</v>
      </c>
      <c r="M22" s="10">
        <v>3616</v>
      </c>
    </row>
    <row r="23" spans="1:13" x14ac:dyDescent="0.2">
      <c r="A23" s="10" t="s">
        <v>100</v>
      </c>
      <c r="B23" s="10" t="s">
        <v>6</v>
      </c>
      <c r="C23" s="10">
        <v>70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>
        <v>71</v>
      </c>
    </row>
    <row r="24" spans="1:13" x14ac:dyDescent="0.2">
      <c r="A24" s="10" t="s">
        <v>100</v>
      </c>
      <c r="B24" s="10" t="s">
        <v>44</v>
      </c>
      <c r="C24" s="10">
        <v>6</v>
      </c>
      <c r="D24" s="10"/>
      <c r="E24" s="10"/>
      <c r="F24" s="10">
        <v>23</v>
      </c>
      <c r="G24" s="10">
        <v>10</v>
      </c>
      <c r="H24" s="10"/>
      <c r="I24" s="10"/>
      <c r="J24" s="10"/>
      <c r="K24" s="10"/>
      <c r="L24" s="10"/>
      <c r="M24" s="10">
        <v>39</v>
      </c>
    </row>
    <row r="25" spans="1:13" x14ac:dyDescent="0.2">
      <c r="A25" s="10" t="s">
        <v>100</v>
      </c>
      <c r="B25" s="10" t="s">
        <v>77</v>
      </c>
      <c r="C25" s="10">
        <v>1</v>
      </c>
      <c r="D25" s="10"/>
      <c r="E25" s="10">
        <v>1008</v>
      </c>
      <c r="F25" s="10">
        <v>2600</v>
      </c>
      <c r="G25" s="10">
        <v>2</v>
      </c>
      <c r="H25" s="10"/>
      <c r="I25" s="10"/>
      <c r="J25" s="10"/>
      <c r="K25" s="10"/>
      <c r="L25" s="10"/>
      <c r="M25" s="10">
        <v>3611</v>
      </c>
    </row>
    <row r="26" spans="1:13" x14ac:dyDescent="0.2">
      <c r="A26" s="261" t="s">
        <v>135</v>
      </c>
      <c r="B26" s="261"/>
      <c r="C26" s="261">
        <v>11763</v>
      </c>
      <c r="D26" s="261">
        <v>748</v>
      </c>
      <c r="E26" s="261">
        <v>1111</v>
      </c>
      <c r="F26" s="261">
        <v>3517</v>
      </c>
      <c r="G26" s="261">
        <v>270</v>
      </c>
      <c r="H26" s="261"/>
      <c r="I26" s="261">
        <v>137</v>
      </c>
      <c r="J26" s="261">
        <v>608</v>
      </c>
      <c r="K26" s="261">
        <v>2874</v>
      </c>
      <c r="L26" s="261">
        <v>4456</v>
      </c>
      <c r="M26" s="261">
        <v>25484</v>
      </c>
    </row>
    <row r="27" spans="1:13" x14ac:dyDescent="0.2">
      <c r="A27" s="10" t="s">
        <v>213</v>
      </c>
      <c r="B27" s="10" t="s">
        <v>74</v>
      </c>
      <c r="C27" s="10"/>
      <c r="D27" s="10"/>
      <c r="E27" s="10"/>
      <c r="F27" s="10">
        <v>170</v>
      </c>
      <c r="G27" s="10"/>
      <c r="H27" s="10"/>
      <c r="I27" s="10"/>
      <c r="J27" s="10"/>
      <c r="K27" s="10"/>
      <c r="L27" s="10"/>
      <c r="M27" s="10">
        <v>170</v>
      </c>
    </row>
    <row r="28" spans="1:13" x14ac:dyDescent="0.2">
      <c r="A28" s="10" t="s">
        <v>213</v>
      </c>
      <c r="B28" s="10" t="s">
        <v>5</v>
      </c>
      <c r="C28" s="10"/>
      <c r="D28" s="10"/>
      <c r="E28" s="10"/>
      <c r="F28" s="10">
        <v>893</v>
      </c>
      <c r="G28" s="10"/>
      <c r="H28" s="10"/>
      <c r="I28" s="10"/>
      <c r="J28" s="10"/>
      <c r="K28" s="10"/>
      <c r="L28" s="10"/>
      <c r="M28" s="10">
        <v>893</v>
      </c>
    </row>
    <row r="29" spans="1:13" x14ac:dyDescent="0.2">
      <c r="A29" s="10" t="s">
        <v>213</v>
      </c>
      <c r="B29" s="10" t="s">
        <v>6</v>
      </c>
      <c r="C29" s="10"/>
      <c r="D29" s="10"/>
      <c r="E29" s="10"/>
      <c r="F29" s="10">
        <v>58</v>
      </c>
      <c r="G29" s="10"/>
      <c r="H29" s="10"/>
      <c r="I29" s="10"/>
      <c r="J29" s="10"/>
      <c r="K29" s="10"/>
      <c r="L29" s="10"/>
      <c r="M29" s="10">
        <v>58</v>
      </c>
    </row>
    <row r="30" spans="1:13" x14ac:dyDescent="0.2">
      <c r="A30" s="10" t="s">
        <v>213</v>
      </c>
      <c r="B30" s="10" t="s">
        <v>77</v>
      </c>
      <c r="C30" s="10"/>
      <c r="D30" s="10"/>
      <c r="E30" s="10"/>
      <c r="F30" s="10">
        <v>423</v>
      </c>
      <c r="G30" s="10"/>
      <c r="H30" s="10"/>
      <c r="I30" s="10"/>
      <c r="J30" s="10"/>
      <c r="K30" s="10"/>
      <c r="L30" s="10"/>
      <c r="M30" s="10">
        <v>423</v>
      </c>
    </row>
    <row r="31" spans="1:13" x14ac:dyDescent="0.2">
      <c r="A31" s="261" t="s">
        <v>218</v>
      </c>
      <c r="B31" s="261"/>
      <c r="C31" s="261"/>
      <c r="D31" s="261"/>
      <c r="E31" s="261"/>
      <c r="F31" s="261">
        <v>1544</v>
      </c>
      <c r="G31" s="261"/>
      <c r="H31" s="261"/>
      <c r="I31" s="261"/>
      <c r="J31" s="261"/>
      <c r="K31" s="261"/>
      <c r="L31" s="261"/>
      <c r="M31" s="261">
        <v>1544</v>
      </c>
    </row>
    <row r="32" spans="1:13" x14ac:dyDescent="0.2">
      <c r="A32" s="10" t="s">
        <v>214</v>
      </c>
      <c r="B32" s="10" t="s">
        <v>74</v>
      </c>
      <c r="C32" s="10"/>
      <c r="D32" s="10"/>
      <c r="E32" s="10"/>
      <c r="F32" s="10">
        <v>1138</v>
      </c>
      <c r="G32" s="10">
        <v>3240</v>
      </c>
      <c r="H32" s="10"/>
      <c r="I32" s="10">
        <v>3985</v>
      </c>
      <c r="J32" s="10">
        <v>589</v>
      </c>
      <c r="K32" s="10"/>
      <c r="L32" s="10"/>
      <c r="M32" s="10">
        <v>8952</v>
      </c>
    </row>
    <row r="33" spans="1:13" x14ac:dyDescent="0.2">
      <c r="A33" s="10" t="s">
        <v>214</v>
      </c>
      <c r="B33" s="10" t="s">
        <v>75</v>
      </c>
      <c r="C33" s="10"/>
      <c r="D33" s="10"/>
      <c r="E33" s="10"/>
      <c r="F33" s="10"/>
      <c r="G33" s="10">
        <v>333</v>
      </c>
      <c r="H33" s="10"/>
      <c r="I33" s="10">
        <v>136</v>
      </c>
      <c r="J33" s="10">
        <v>40</v>
      </c>
      <c r="K33" s="10">
        <v>353</v>
      </c>
      <c r="L33" s="10">
        <v>279</v>
      </c>
      <c r="M33" s="10">
        <v>1141</v>
      </c>
    </row>
    <row r="34" spans="1:13" x14ac:dyDescent="0.2">
      <c r="A34" s="10" t="s">
        <v>214</v>
      </c>
      <c r="B34" s="10" t="s">
        <v>76</v>
      </c>
      <c r="C34" s="10"/>
      <c r="D34" s="10"/>
      <c r="E34" s="10"/>
      <c r="F34" s="10">
        <v>42</v>
      </c>
      <c r="G34" s="10"/>
      <c r="H34" s="10"/>
      <c r="I34" s="10">
        <v>117</v>
      </c>
      <c r="J34" s="10">
        <v>108</v>
      </c>
      <c r="K34" s="10">
        <v>3725</v>
      </c>
      <c r="L34" s="10">
        <v>2534</v>
      </c>
      <c r="M34" s="10">
        <v>6526</v>
      </c>
    </row>
    <row r="35" spans="1:13" x14ac:dyDescent="0.2">
      <c r="A35" s="10" t="s">
        <v>214</v>
      </c>
      <c r="B35" s="10" t="s">
        <v>5</v>
      </c>
      <c r="C35" s="10"/>
      <c r="D35" s="10"/>
      <c r="E35" s="10"/>
      <c r="F35" s="10">
        <v>3883</v>
      </c>
      <c r="G35" s="10">
        <v>870</v>
      </c>
      <c r="H35" s="10"/>
      <c r="I35" s="10">
        <v>3722</v>
      </c>
      <c r="J35" s="10">
        <v>2130</v>
      </c>
      <c r="K35" s="10">
        <v>2790</v>
      </c>
      <c r="L35" s="10">
        <v>2711</v>
      </c>
      <c r="M35" s="10">
        <v>16106</v>
      </c>
    </row>
    <row r="36" spans="1:13" x14ac:dyDescent="0.2">
      <c r="A36" s="10" t="s">
        <v>214</v>
      </c>
      <c r="B36" s="10" t="s">
        <v>6</v>
      </c>
      <c r="C36" s="10"/>
      <c r="D36" s="10"/>
      <c r="E36" s="10"/>
      <c r="F36" s="10">
        <v>1146</v>
      </c>
      <c r="G36" s="10">
        <v>1337</v>
      </c>
      <c r="H36" s="10"/>
      <c r="I36" s="10">
        <v>575</v>
      </c>
      <c r="J36" s="10"/>
      <c r="K36" s="10"/>
      <c r="L36" s="10"/>
      <c r="M36" s="10">
        <v>3058</v>
      </c>
    </row>
    <row r="37" spans="1:13" x14ac:dyDescent="0.2">
      <c r="A37" s="10" t="s">
        <v>214</v>
      </c>
      <c r="B37" s="10" t="s">
        <v>47</v>
      </c>
      <c r="C37" s="10"/>
      <c r="D37" s="10"/>
      <c r="E37" s="10"/>
      <c r="F37" s="10">
        <v>6710</v>
      </c>
      <c r="G37" s="10"/>
      <c r="H37" s="10"/>
      <c r="I37" s="10"/>
      <c r="J37" s="10"/>
      <c r="K37" s="10"/>
      <c r="L37" s="10"/>
      <c r="M37" s="10">
        <v>6710</v>
      </c>
    </row>
    <row r="38" spans="1:13" x14ac:dyDescent="0.2">
      <c r="A38" s="10" t="s">
        <v>214</v>
      </c>
      <c r="B38" s="10" t="s">
        <v>51</v>
      </c>
      <c r="C38" s="10"/>
      <c r="D38" s="10"/>
      <c r="E38" s="10"/>
      <c r="F38" s="10"/>
      <c r="G38" s="10"/>
      <c r="H38" s="10"/>
      <c r="I38" s="10">
        <v>2333</v>
      </c>
      <c r="J38" s="10"/>
      <c r="K38" s="10"/>
      <c r="L38" s="10"/>
      <c r="M38" s="10">
        <v>2333</v>
      </c>
    </row>
    <row r="39" spans="1:13" x14ac:dyDescent="0.2">
      <c r="A39" s="10" t="s">
        <v>214</v>
      </c>
      <c r="B39" s="10" t="s">
        <v>77</v>
      </c>
      <c r="C39" s="10"/>
      <c r="D39" s="10"/>
      <c r="E39" s="10"/>
      <c r="F39" s="10">
        <v>110</v>
      </c>
      <c r="G39" s="10">
        <v>8</v>
      </c>
      <c r="H39" s="10"/>
      <c r="I39" s="10">
        <v>100</v>
      </c>
      <c r="J39" s="10"/>
      <c r="K39" s="10"/>
      <c r="L39" s="10"/>
      <c r="M39" s="10">
        <v>218</v>
      </c>
    </row>
    <row r="40" spans="1:13" x14ac:dyDescent="0.2">
      <c r="A40" s="261" t="s">
        <v>219</v>
      </c>
      <c r="B40" s="261"/>
      <c r="C40" s="261"/>
      <c r="D40" s="261"/>
      <c r="E40" s="261"/>
      <c r="F40" s="261">
        <v>13029</v>
      </c>
      <c r="G40" s="261">
        <v>5788</v>
      </c>
      <c r="H40" s="261"/>
      <c r="I40" s="261">
        <v>10968</v>
      </c>
      <c r="J40" s="261">
        <v>2867</v>
      </c>
      <c r="K40" s="261">
        <v>6868</v>
      </c>
      <c r="L40" s="261">
        <v>5524</v>
      </c>
      <c r="M40" s="261">
        <v>45044</v>
      </c>
    </row>
    <row r="41" spans="1:13" x14ac:dyDescent="0.2">
      <c r="A41" s="10" t="s">
        <v>164</v>
      </c>
      <c r="B41" s="10" t="s">
        <v>74</v>
      </c>
      <c r="C41" s="10"/>
      <c r="D41" s="10"/>
      <c r="E41" s="10"/>
      <c r="F41" s="10">
        <v>40</v>
      </c>
      <c r="G41" s="10"/>
      <c r="H41" s="10"/>
      <c r="I41" s="10"/>
      <c r="J41" s="10">
        <v>963</v>
      </c>
      <c r="K41" s="10"/>
      <c r="L41" s="10"/>
      <c r="M41" s="10">
        <v>1003</v>
      </c>
    </row>
    <row r="42" spans="1:13" x14ac:dyDescent="0.2">
      <c r="A42" s="10" t="s">
        <v>164</v>
      </c>
      <c r="B42" s="10" t="s">
        <v>75</v>
      </c>
      <c r="C42" s="10">
        <v>710</v>
      </c>
      <c r="D42" s="10">
        <v>116</v>
      </c>
      <c r="E42" s="10"/>
      <c r="F42" s="10">
        <v>61</v>
      </c>
      <c r="G42" s="10"/>
      <c r="H42" s="10"/>
      <c r="I42" s="10"/>
      <c r="J42" s="10">
        <v>28</v>
      </c>
      <c r="K42" s="10"/>
      <c r="L42" s="10"/>
      <c r="M42" s="10">
        <v>915</v>
      </c>
    </row>
    <row r="43" spans="1:13" x14ac:dyDescent="0.2">
      <c r="A43" s="10" t="s">
        <v>164</v>
      </c>
      <c r="B43" s="10" t="s">
        <v>76</v>
      </c>
      <c r="C43" s="10">
        <v>6520</v>
      </c>
      <c r="D43" s="10">
        <v>2875</v>
      </c>
      <c r="E43" s="10"/>
      <c r="F43" s="10"/>
      <c r="G43" s="10"/>
      <c r="H43" s="10"/>
      <c r="I43" s="10"/>
      <c r="J43" s="10">
        <v>116</v>
      </c>
      <c r="K43" s="10"/>
      <c r="L43" s="10"/>
      <c r="M43" s="10">
        <v>9511</v>
      </c>
    </row>
    <row r="44" spans="1:13" x14ac:dyDescent="0.2">
      <c r="A44" s="10" t="s">
        <v>164</v>
      </c>
      <c r="B44" s="10" t="s">
        <v>5</v>
      </c>
      <c r="C44" s="10">
        <v>435</v>
      </c>
      <c r="D44" s="10">
        <v>74</v>
      </c>
      <c r="E44" s="10"/>
      <c r="F44" s="10">
        <v>50</v>
      </c>
      <c r="G44" s="10"/>
      <c r="H44" s="10"/>
      <c r="I44" s="10"/>
      <c r="J44" s="10">
        <v>1631</v>
      </c>
      <c r="K44" s="10"/>
      <c r="L44" s="10"/>
      <c r="M44" s="10">
        <v>2190</v>
      </c>
    </row>
    <row r="45" spans="1:13" x14ac:dyDescent="0.2">
      <c r="A45" s="10" t="s">
        <v>164</v>
      </c>
      <c r="B45" s="10" t="s">
        <v>6</v>
      </c>
      <c r="C45" s="10"/>
      <c r="D45" s="10"/>
      <c r="E45" s="10"/>
      <c r="F45" s="10">
        <v>43</v>
      </c>
      <c r="G45" s="10"/>
      <c r="H45" s="10"/>
      <c r="I45" s="10"/>
      <c r="J45" s="10"/>
      <c r="K45" s="10"/>
      <c r="L45" s="10"/>
      <c r="M45" s="10">
        <v>43</v>
      </c>
    </row>
    <row r="46" spans="1:13" x14ac:dyDescent="0.2">
      <c r="A46" s="10" t="s">
        <v>164</v>
      </c>
      <c r="B46" s="10" t="s">
        <v>77</v>
      </c>
      <c r="C46" s="10"/>
      <c r="D46" s="10"/>
      <c r="E46" s="10"/>
      <c r="F46" s="10">
        <v>2015</v>
      </c>
      <c r="G46" s="10"/>
      <c r="H46" s="10"/>
      <c r="I46" s="10"/>
      <c r="J46" s="10">
        <v>20</v>
      </c>
      <c r="K46" s="10"/>
      <c r="L46" s="10"/>
      <c r="M46" s="10">
        <v>2035</v>
      </c>
    </row>
    <row r="47" spans="1:13" x14ac:dyDescent="0.2">
      <c r="A47" s="261" t="s">
        <v>172</v>
      </c>
      <c r="B47" s="261"/>
      <c r="C47" s="261">
        <v>7665</v>
      </c>
      <c r="D47" s="261">
        <v>3065</v>
      </c>
      <c r="E47" s="261"/>
      <c r="F47" s="261">
        <v>2209</v>
      </c>
      <c r="G47" s="261"/>
      <c r="H47" s="261"/>
      <c r="I47" s="261"/>
      <c r="J47" s="261">
        <v>2758</v>
      </c>
      <c r="K47" s="261"/>
      <c r="L47" s="261"/>
      <c r="M47" s="261">
        <v>15697</v>
      </c>
    </row>
    <row r="48" spans="1:13" x14ac:dyDescent="0.2">
      <c r="A48" s="10" t="s">
        <v>165</v>
      </c>
      <c r="B48" s="10" t="s">
        <v>75</v>
      </c>
      <c r="C48" s="10">
        <v>114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114</v>
      </c>
    </row>
    <row r="49" spans="1:13" x14ac:dyDescent="0.2">
      <c r="A49" s="10" t="s">
        <v>165</v>
      </c>
      <c r="B49" s="10" t="s">
        <v>76</v>
      </c>
      <c r="C49" s="10">
        <v>1305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v>1305</v>
      </c>
    </row>
    <row r="50" spans="1:13" x14ac:dyDescent="0.2">
      <c r="A50" s="10" t="s">
        <v>165</v>
      </c>
      <c r="B50" s="10" t="s">
        <v>5</v>
      </c>
      <c r="C50" s="10">
        <v>79</v>
      </c>
      <c r="D50" s="10"/>
      <c r="E50" s="10"/>
      <c r="F50" s="10"/>
      <c r="G50" s="10"/>
      <c r="H50" s="10"/>
      <c r="I50" s="10"/>
      <c r="J50" s="10"/>
      <c r="K50" s="10"/>
      <c r="L50" s="10"/>
      <c r="M50" s="10">
        <v>79</v>
      </c>
    </row>
    <row r="51" spans="1:13" x14ac:dyDescent="0.2">
      <c r="A51" s="261" t="s">
        <v>173</v>
      </c>
      <c r="B51" s="261"/>
      <c r="C51" s="261">
        <v>1498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>
        <v>1498</v>
      </c>
    </row>
    <row r="52" spans="1:13" x14ac:dyDescent="0.2">
      <c r="A52" s="10" t="s">
        <v>115</v>
      </c>
      <c r="B52" s="10" t="s">
        <v>74</v>
      </c>
      <c r="C52" s="10">
        <v>23</v>
      </c>
      <c r="D52" s="10">
        <v>12</v>
      </c>
      <c r="E52" s="10"/>
      <c r="F52" s="10">
        <v>6756</v>
      </c>
      <c r="G52" s="10">
        <v>37188</v>
      </c>
      <c r="H52" s="10"/>
      <c r="I52" s="10">
        <v>21231</v>
      </c>
      <c r="J52" s="10">
        <v>7365</v>
      </c>
      <c r="K52" s="10">
        <v>39</v>
      </c>
      <c r="L52" s="10">
        <v>110</v>
      </c>
      <c r="M52" s="10">
        <v>72724</v>
      </c>
    </row>
    <row r="53" spans="1:13" x14ac:dyDescent="0.2">
      <c r="A53" s="10" t="s">
        <v>115</v>
      </c>
      <c r="B53" s="10" t="s">
        <v>82</v>
      </c>
      <c r="C53" s="10"/>
      <c r="D53" s="10"/>
      <c r="E53" s="10"/>
      <c r="F53" s="10"/>
      <c r="G53" s="10">
        <v>10</v>
      </c>
      <c r="H53" s="10"/>
      <c r="I53" s="10">
        <v>5</v>
      </c>
      <c r="J53" s="10">
        <v>2</v>
      </c>
      <c r="K53" s="10"/>
      <c r="L53" s="10"/>
      <c r="M53" s="10">
        <v>17</v>
      </c>
    </row>
    <row r="54" spans="1:13" x14ac:dyDescent="0.2">
      <c r="A54" s="10" t="s">
        <v>115</v>
      </c>
      <c r="B54" s="10" t="s">
        <v>75</v>
      </c>
      <c r="C54" s="10">
        <v>4145</v>
      </c>
      <c r="D54" s="10">
        <v>1350</v>
      </c>
      <c r="E54" s="10">
        <v>201</v>
      </c>
      <c r="F54" s="10">
        <v>136</v>
      </c>
      <c r="G54" s="10">
        <v>706</v>
      </c>
      <c r="H54" s="10">
        <v>35</v>
      </c>
      <c r="I54" s="10">
        <v>242</v>
      </c>
      <c r="J54" s="10">
        <v>47</v>
      </c>
      <c r="K54" s="10">
        <v>4299</v>
      </c>
      <c r="L54" s="10">
        <v>3455</v>
      </c>
      <c r="M54" s="10">
        <v>14616</v>
      </c>
    </row>
    <row r="55" spans="1:13" x14ac:dyDescent="0.2">
      <c r="A55" s="10" t="s">
        <v>115</v>
      </c>
      <c r="B55" s="10" t="s">
        <v>76</v>
      </c>
      <c r="C55" s="10">
        <v>39765</v>
      </c>
      <c r="D55" s="10">
        <v>11390</v>
      </c>
      <c r="E55" s="10">
        <v>18</v>
      </c>
      <c r="F55" s="10">
        <v>246</v>
      </c>
      <c r="G55" s="10">
        <v>139</v>
      </c>
      <c r="H55" s="10"/>
      <c r="I55" s="10">
        <v>337</v>
      </c>
      <c r="J55" s="10">
        <v>204</v>
      </c>
      <c r="K55" s="10">
        <v>28106</v>
      </c>
      <c r="L55" s="10">
        <v>28394</v>
      </c>
      <c r="M55" s="10">
        <v>108599</v>
      </c>
    </row>
    <row r="56" spans="1:13" x14ac:dyDescent="0.2">
      <c r="A56" s="10" t="s">
        <v>115</v>
      </c>
      <c r="B56" s="10" t="s">
        <v>5</v>
      </c>
      <c r="C56" s="10">
        <v>9562</v>
      </c>
      <c r="D56" s="10">
        <v>2191</v>
      </c>
      <c r="E56" s="10">
        <v>1081</v>
      </c>
      <c r="F56" s="10">
        <v>8174</v>
      </c>
      <c r="G56" s="10">
        <v>409</v>
      </c>
      <c r="H56" s="10">
        <v>855</v>
      </c>
      <c r="I56" s="10">
        <v>2780</v>
      </c>
      <c r="J56" s="10">
        <v>1429</v>
      </c>
      <c r="K56" s="10">
        <v>24670</v>
      </c>
      <c r="L56" s="10">
        <v>19952</v>
      </c>
      <c r="M56" s="10">
        <v>71103</v>
      </c>
    </row>
    <row r="57" spans="1:13" x14ac:dyDescent="0.2">
      <c r="A57" s="10" t="s">
        <v>115</v>
      </c>
      <c r="B57" s="10" t="s">
        <v>6</v>
      </c>
      <c r="C57" s="10"/>
      <c r="D57" s="10">
        <v>4</v>
      </c>
      <c r="E57" s="10"/>
      <c r="F57" s="10">
        <v>1878</v>
      </c>
      <c r="G57" s="10">
        <v>2779</v>
      </c>
      <c r="H57" s="10">
        <v>230</v>
      </c>
      <c r="I57" s="10">
        <v>1566</v>
      </c>
      <c r="J57" s="10"/>
      <c r="K57" s="10">
        <v>13</v>
      </c>
      <c r="L57" s="10">
        <v>14</v>
      </c>
      <c r="M57" s="10">
        <v>6484</v>
      </c>
    </row>
    <row r="58" spans="1:13" x14ac:dyDescent="0.2">
      <c r="A58" s="10" t="s">
        <v>115</v>
      </c>
      <c r="B58" s="10" t="s">
        <v>7</v>
      </c>
      <c r="C58" s="10"/>
      <c r="D58" s="10"/>
      <c r="E58" s="10"/>
      <c r="F58" s="10"/>
      <c r="G58" s="10"/>
      <c r="H58" s="10"/>
      <c r="I58" s="10"/>
      <c r="J58" s="10"/>
      <c r="K58" s="10">
        <v>3</v>
      </c>
      <c r="L58" s="10">
        <v>3</v>
      </c>
      <c r="M58" s="10">
        <v>6</v>
      </c>
    </row>
    <row r="59" spans="1:13" x14ac:dyDescent="0.2">
      <c r="A59" s="10" t="s">
        <v>115</v>
      </c>
      <c r="B59" s="10" t="s">
        <v>47</v>
      </c>
      <c r="C59" s="10"/>
      <c r="D59" s="10"/>
      <c r="E59" s="10"/>
      <c r="F59" s="10">
        <v>33590</v>
      </c>
      <c r="G59" s="10"/>
      <c r="H59" s="10"/>
      <c r="I59" s="10"/>
      <c r="J59" s="10"/>
      <c r="K59" s="10"/>
      <c r="L59" s="10"/>
      <c r="M59" s="10">
        <v>33590</v>
      </c>
    </row>
    <row r="60" spans="1:13" x14ac:dyDescent="0.2">
      <c r="A60" s="10" t="s">
        <v>115</v>
      </c>
      <c r="B60" s="10" t="s">
        <v>51</v>
      </c>
      <c r="C60" s="10"/>
      <c r="D60" s="10"/>
      <c r="E60" s="10"/>
      <c r="F60" s="10"/>
      <c r="G60" s="10"/>
      <c r="H60" s="10"/>
      <c r="I60" s="10">
        <v>4880</v>
      </c>
      <c r="J60" s="10"/>
      <c r="K60" s="10"/>
      <c r="L60" s="10"/>
      <c r="M60" s="10">
        <v>4880</v>
      </c>
    </row>
    <row r="61" spans="1:13" x14ac:dyDescent="0.2">
      <c r="A61" s="10" t="s">
        <v>115</v>
      </c>
      <c r="B61" s="10" t="s">
        <v>77</v>
      </c>
      <c r="C61" s="10"/>
      <c r="D61" s="10"/>
      <c r="E61" s="10">
        <v>87</v>
      </c>
      <c r="F61" s="10">
        <v>547</v>
      </c>
      <c r="G61" s="10">
        <v>323</v>
      </c>
      <c r="H61" s="10"/>
      <c r="I61" s="10">
        <v>342</v>
      </c>
      <c r="J61" s="10">
        <v>37</v>
      </c>
      <c r="K61" s="10"/>
      <c r="L61" s="10"/>
      <c r="M61" s="10">
        <v>1336</v>
      </c>
    </row>
    <row r="62" spans="1:13" x14ac:dyDescent="0.2">
      <c r="A62" s="261" t="s">
        <v>136</v>
      </c>
      <c r="B62" s="261"/>
      <c r="C62" s="261">
        <v>53495</v>
      </c>
      <c r="D62" s="261">
        <v>14947</v>
      </c>
      <c r="E62" s="261">
        <v>1387</v>
      </c>
      <c r="F62" s="261">
        <v>51327</v>
      </c>
      <c r="G62" s="261">
        <v>41554</v>
      </c>
      <c r="H62" s="261">
        <v>1120</v>
      </c>
      <c r="I62" s="261">
        <v>31383</v>
      </c>
      <c r="J62" s="261">
        <v>9084</v>
      </c>
      <c r="K62" s="261">
        <v>57130</v>
      </c>
      <c r="L62" s="261">
        <v>51928</v>
      </c>
      <c r="M62" s="261">
        <v>313355</v>
      </c>
    </row>
    <row r="63" spans="1:13" x14ac:dyDescent="0.2">
      <c r="A63" s="10" t="s">
        <v>124</v>
      </c>
      <c r="B63" s="10" t="s">
        <v>74</v>
      </c>
      <c r="C63" s="10"/>
      <c r="D63" s="10"/>
      <c r="E63" s="10"/>
      <c r="F63" s="10">
        <v>3720</v>
      </c>
      <c r="G63" s="10">
        <v>35500</v>
      </c>
      <c r="H63" s="10">
        <v>32</v>
      </c>
      <c r="I63" s="10">
        <v>14740</v>
      </c>
      <c r="J63" s="10">
        <v>7082</v>
      </c>
      <c r="K63" s="10">
        <v>72</v>
      </c>
      <c r="L63" s="10">
        <v>57</v>
      </c>
      <c r="M63" s="10">
        <v>61203</v>
      </c>
    </row>
    <row r="64" spans="1:13" x14ac:dyDescent="0.2">
      <c r="A64" s="10" t="s">
        <v>124</v>
      </c>
      <c r="B64" s="10" t="s">
        <v>75</v>
      </c>
      <c r="C64" s="10">
        <v>1046</v>
      </c>
      <c r="D64" s="10"/>
      <c r="E64" s="10"/>
      <c r="F64" s="10">
        <v>27</v>
      </c>
      <c r="G64" s="10">
        <v>361</v>
      </c>
      <c r="H64" s="10">
        <v>506</v>
      </c>
      <c r="I64" s="10">
        <v>692</v>
      </c>
      <c r="J64" s="10">
        <v>365</v>
      </c>
      <c r="K64" s="10">
        <v>1109</v>
      </c>
      <c r="L64" s="10">
        <v>959</v>
      </c>
      <c r="M64" s="10">
        <v>5065</v>
      </c>
    </row>
    <row r="65" spans="1:13" x14ac:dyDescent="0.2">
      <c r="A65" s="10" t="s">
        <v>124</v>
      </c>
      <c r="B65" s="10" t="s">
        <v>76</v>
      </c>
      <c r="C65" s="10">
        <v>14140</v>
      </c>
      <c r="D65" s="10"/>
      <c r="E65" s="10"/>
      <c r="F65" s="10">
        <v>42</v>
      </c>
      <c r="G65" s="10">
        <v>247</v>
      </c>
      <c r="H65" s="10">
        <v>68</v>
      </c>
      <c r="I65" s="10">
        <v>848</v>
      </c>
      <c r="J65" s="10">
        <v>932</v>
      </c>
      <c r="K65" s="10">
        <v>7805</v>
      </c>
      <c r="L65" s="10">
        <v>7244</v>
      </c>
      <c r="M65" s="10">
        <v>31326</v>
      </c>
    </row>
    <row r="66" spans="1:13" x14ac:dyDescent="0.2">
      <c r="A66" s="10" t="s">
        <v>124</v>
      </c>
      <c r="B66" s="10" t="s">
        <v>5</v>
      </c>
      <c r="C66" s="10">
        <v>1442</v>
      </c>
      <c r="D66" s="10"/>
      <c r="E66" s="10"/>
      <c r="F66" s="10">
        <v>310</v>
      </c>
      <c r="G66" s="10">
        <v>420</v>
      </c>
      <c r="H66" s="10">
        <v>6666</v>
      </c>
      <c r="I66" s="10">
        <v>11624</v>
      </c>
      <c r="J66" s="10">
        <v>5430</v>
      </c>
      <c r="K66" s="10">
        <v>18610</v>
      </c>
      <c r="L66" s="10">
        <v>8036</v>
      </c>
      <c r="M66" s="10">
        <v>52538</v>
      </c>
    </row>
    <row r="67" spans="1:13" x14ac:dyDescent="0.2">
      <c r="A67" s="10" t="s">
        <v>124</v>
      </c>
      <c r="B67" s="10" t="s">
        <v>6</v>
      </c>
      <c r="C67" s="10"/>
      <c r="D67" s="10"/>
      <c r="E67" s="10"/>
      <c r="F67" s="10">
        <v>2050</v>
      </c>
      <c r="G67" s="10">
        <v>2403</v>
      </c>
      <c r="H67" s="10">
        <v>196</v>
      </c>
      <c r="I67" s="10">
        <v>2042</v>
      </c>
      <c r="J67" s="10">
        <v>36</v>
      </c>
      <c r="K67" s="10">
        <v>47</v>
      </c>
      <c r="L67" s="10">
        <v>112</v>
      </c>
      <c r="M67" s="10">
        <v>6886</v>
      </c>
    </row>
    <row r="68" spans="1:13" x14ac:dyDescent="0.2">
      <c r="A68" s="10" t="s">
        <v>124</v>
      </c>
      <c r="B68" s="10" t="s">
        <v>7</v>
      </c>
      <c r="C68" s="10"/>
      <c r="D68" s="10"/>
      <c r="E68" s="10"/>
      <c r="F68" s="10"/>
      <c r="G68" s="10"/>
      <c r="H68" s="10"/>
      <c r="I68" s="10"/>
      <c r="J68" s="10"/>
      <c r="K68" s="10">
        <v>80</v>
      </c>
      <c r="L68" s="10">
        <v>86</v>
      </c>
      <c r="M68" s="10">
        <v>166</v>
      </c>
    </row>
    <row r="69" spans="1:13" x14ac:dyDescent="0.2">
      <c r="A69" s="10" t="s">
        <v>124</v>
      </c>
      <c r="B69" s="10" t="s">
        <v>47</v>
      </c>
      <c r="C69" s="10"/>
      <c r="D69" s="10"/>
      <c r="E69" s="10"/>
      <c r="F69" s="10"/>
      <c r="G69" s="10"/>
      <c r="H69" s="10"/>
      <c r="I69" s="10">
        <v>160</v>
      </c>
      <c r="J69" s="10"/>
      <c r="K69" s="10"/>
      <c r="L69" s="10"/>
      <c r="M69" s="10">
        <v>160</v>
      </c>
    </row>
    <row r="70" spans="1:13" x14ac:dyDescent="0.2">
      <c r="A70" s="10" t="s">
        <v>124</v>
      </c>
      <c r="B70" s="10" t="s">
        <v>51</v>
      </c>
      <c r="C70" s="10"/>
      <c r="D70" s="10"/>
      <c r="E70" s="10"/>
      <c r="F70" s="10"/>
      <c r="G70" s="10"/>
      <c r="H70" s="10"/>
      <c r="I70" s="10">
        <v>3740</v>
      </c>
      <c r="J70" s="10"/>
      <c r="K70" s="10"/>
      <c r="L70" s="10"/>
      <c r="M70" s="10">
        <v>3740</v>
      </c>
    </row>
    <row r="71" spans="1:13" x14ac:dyDescent="0.2">
      <c r="A71" s="10" t="s">
        <v>124</v>
      </c>
      <c r="B71" s="10" t="s">
        <v>77</v>
      </c>
      <c r="C71" s="10"/>
      <c r="D71" s="10"/>
      <c r="E71" s="10"/>
      <c r="F71" s="10"/>
      <c r="G71" s="10"/>
      <c r="H71" s="10"/>
      <c r="I71" s="10">
        <v>356</v>
      </c>
      <c r="J71" s="10">
        <v>340</v>
      </c>
      <c r="K71" s="10"/>
      <c r="L71" s="10"/>
      <c r="M71" s="10">
        <v>696</v>
      </c>
    </row>
    <row r="72" spans="1:13" x14ac:dyDescent="0.2">
      <c r="A72" s="261" t="s">
        <v>137</v>
      </c>
      <c r="B72" s="261"/>
      <c r="C72" s="261">
        <v>16628</v>
      </c>
      <c r="D72" s="261"/>
      <c r="E72" s="261"/>
      <c r="F72" s="261">
        <v>6149</v>
      </c>
      <c r="G72" s="261">
        <v>38931</v>
      </c>
      <c r="H72" s="261">
        <v>7468</v>
      </c>
      <c r="I72" s="261">
        <v>34202</v>
      </c>
      <c r="J72" s="261">
        <v>14185</v>
      </c>
      <c r="K72" s="261">
        <v>27723</v>
      </c>
      <c r="L72" s="261">
        <v>16494</v>
      </c>
      <c r="M72" s="261">
        <v>161780</v>
      </c>
    </row>
    <row r="73" spans="1:13" x14ac:dyDescent="0.2">
      <c r="A73" s="10" t="s">
        <v>166</v>
      </c>
      <c r="B73" s="10" t="s">
        <v>75</v>
      </c>
      <c r="C73" s="10">
        <v>130</v>
      </c>
      <c r="D73" s="10">
        <v>79</v>
      </c>
      <c r="E73" s="10">
        <v>53</v>
      </c>
      <c r="F73" s="10"/>
      <c r="G73" s="10"/>
      <c r="H73" s="10"/>
      <c r="I73" s="10"/>
      <c r="J73" s="10"/>
      <c r="K73" s="10"/>
      <c r="L73" s="10"/>
      <c r="M73" s="10">
        <v>262</v>
      </c>
    </row>
    <row r="74" spans="1:13" x14ac:dyDescent="0.2">
      <c r="A74" s="10" t="s">
        <v>166</v>
      </c>
      <c r="B74" s="10" t="s">
        <v>76</v>
      </c>
      <c r="C74" s="10">
        <v>730</v>
      </c>
      <c r="D74" s="10">
        <v>353</v>
      </c>
      <c r="E74" s="10">
        <v>37</v>
      </c>
      <c r="F74" s="10"/>
      <c r="G74" s="10"/>
      <c r="H74" s="10"/>
      <c r="I74" s="10"/>
      <c r="J74" s="10"/>
      <c r="K74" s="10"/>
      <c r="L74" s="10"/>
      <c r="M74" s="10">
        <v>1120</v>
      </c>
    </row>
    <row r="75" spans="1:13" x14ac:dyDescent="0.2">
      <c r="A75" s="10" t="s">
        <v>166</v>
      </c>
      <c r="B75" s="10" t="s">
        <v>5</v>
      </c>
      <c r="C75" s="10">
        <v>125</v>
      </c>
      <c r="D75" s="10">
        <v>296</v>
      </c>
      <c r="E75" s="10">
        <v>393</v>
      </c>
      <c r="F75" s="10"/>
      <c r="G75" s="10"/>
      <c r="H75" s="10"/>
      <c r="I75" s="10"/>
      <c r="J75" s="10"/>
      <c r="K75" s="10"/>
      <c r="L75" s="10"/>
      <c r="M75" s="10">
        <v>814</v>
      </c>
    </row>
    <row r="76" spans="1:13" x14ac:dyDescent="0.2">
      <c r="A76" s="10" t="s">
        <v>166</v>
      </c>
      <c r="B76" s="10" t="s">
        <v>6</v>
      </c>
      <c r="C76" s="10"/>
      <c r="D76" s="10">
        <v>10</v>
      </c>
      <c r="E76" s="10">
        <v>22</v>
      </c>
      <c r="F76" s="10"/>
      <c r="G76" s="10"/>
      <c r="H76" s="10"/>
      <c r="I76" s="10"/>
      <c r="J76" s="10"/>
      <c r="K76" s="10"/>
      <c r="L76" s="10"/>
      <c r="M76" s="10">
        <v>32</v>
      </c>
    </row>
    <row r="77" spans="1:13" x14ac:dyDescent="0.2">
      <c r="A77" s="261" t="s">
        <v>174</v>
      </c>
      <c r="B77" s="261"/>
      <c r="C77" s="261">
        <v>985</v>
      </c>
      <c r="D77" s="261">
        <v>738</v>
      </c>
      <c r="E77" s="261">
        <v>505</v>
      </c>
      <c r="F77" s="261"/>
      <c r="G77" s="261"/>
      <c r="H77" s="261"/>
      <c r="I77" s="261"/>
      <c r="J77" s="261"/>
      <c r="K77" s="261"/>
      <c r="L77" s="261"/>
      <c r="M77" s="261">
        <v>2228</v>
      </c>
    </row>
    <row r="78" spans="1:13" x14ac:dyDescent="0.2">
      <c r="A78" s="10" t="s">
        <v>116</v>
      </c>
      <c r="B78" s="10" t="s">
        <v>74</v>
      </c>
      <c r="C78" s="10">
        <v>1</v>
      </c>
      <c r="D78" s="10"/>
      <c r="E78" s="10"/>
      <c r="F78" s="10">
        <v>6</v>
      </c>
      <c r="G78" s="10"/>
      <c r="H78" s="10"/>
      <c r="I78" s="10">
        <v>1790</v>
      </c>
      <c r="J78" s="10">
        <v>460</v>
      </c>
      <c r="K78" s="10"/>
      <c r="L78" s="10"/>
      <c r="M78" s="10">
        <v>2257</v>
      </c>
    </row>
    <row r="79" spans="1:13" x14ac:dyDescent="0.2">
      <c r="A79" s="10" t="s">
        <v>116</v>
      </c>
      <c r="B79" s="10" t="s">
        <v>75</v>
      </c>
      <c r="C79" s="10">
        <v>316</v>
      </c>
      <c r="D79" s="10">
        <v>330</v>
      </c>
      <c r="E79" s="10">
        <v>507</v>
      </c>
      <c r="F79" s="10">
        <v>25</v>
      </c>
      <c r="G79" s="10"/>
      <c r="H79" s="10"/>
      <c r="I79" s="10">
        <v>5</v>
      </c>
      <c r="J79" s="10">
        <v>7</v>
      </c>
      <c r="K79" s="10">
        <v>92</v>
      </c>
      <c r="L79" s="10">
        <v>61</v>
      </c>
      <c r="M79" s="10">
        <v>1343</v>
      </c>
    </row>
    <row r="80" spans="1:13" x14ac:dyDescent="0.2">
      <c r="A80" s="10" t="s">
        <v>116</v>
      </c>
      <c r="B80" s="10" t="s">
        <v>76</v>
      </c>
      <c r="C80" s="10">
        <v>1270</v>
      </c>
      <c r="D80" s="10">
        <v>624</v>
      </c>
      <c r="E80" s="10">
        <v>52</v>
      </c>
      <c r="F80" s="10">
        <v>8</v>
      </c>
      <c r="G80" s="10"/>
      <c r="H80" s="10"/>
      <c r="I80" s="10">
        <v>6</v>
      </c>
      <c r="J80" s="10"/>
      <c r="K80" s="10">
        <v>1128</v>
      </c>
      <c r="L80" s="10">
        <v>416</v>
      </c>
      <c r="M80" s="10">
        <v>3504</v>
      </c>
    </row>
    <row r="81" spans="1:13" x14ac:dyDescent="0.2">
      <c r="A81" s="10" t="s">
        <v>116</v>
      </c>
      <c r="B81" s="10" t="s">
        <v>5</v>
      </c>
      <c r="C81" s="10">
        <v>254</v>
      </c>
      <c r="D81" s="10">
        <v>2726</v>
      </c>
      <c r="E81" s="10">
        <v>5192</v>
      </c>
      <c r="F81" s="10">
        <v>1056</v>
      </c>
      <c r="G81" s="10"/>
      <c r="H81" s="10"/>
      <c r="I81" s="10">
        <v>50</v>
      </c>
      <c r="J81" s="10">
        <v>25</v>
      </c>
      <c r="K81" s="10">
        <v>4028</v>
      </c>
      <c r="L81" s="10">
        <v>1223</v>
      </c>
      <c r="M81" s="10">
        <v>14554</v>
      </c>
    </row>
    <row r="82" spans="1:13" x14ac:dyDescent="0.2">
      <c r="A82" s="10" t="s">
        <v>116</v>
      </c>
      <c r="B82" s="10" t="s">
        <v>77</v>
      </c>
      <c r="C82" s="10"/>
      <c r="D82" s="10"/>
      <c r="E82" s="10">
        <v>807</v>
      </c>
      <c r="F82" s="10">
        <v>980</v>
      </c>
      <c r="G82" s="10"/>
      <c r="H82" s="10"/>
      <c r="I82" s="10"/>
      <c r="J82" s="10"/>
      <c r="K82" s="10"/>
      <c r="L82" s="10"/>
      <c r="M82" s="10">
        <v>1787</v>
      </c>
    </row>
    <row r="83" spans="1:13" x14ac:dyDescent="0.2">
      <c r="A83" s="261" t="s">
        <v>138</v>
      </c>
      <c r="B83" s="261"/>
      <c r="C83" s="261">
        <v>1841</v>
      </c>
      <c r="D83" s="261">
        <v>3680</v>
      </c>
      <c r="E83" s="261">
        <v>6558</v>
      </c>
      <c r="F83" s="261">
        <v>2075</v>
      </c>
      <c r="G83" s="261"/>
      <c r="H83" s="261"/>
      <c r="I83" s="261">
        <v>1851</v>
      </c>
      <c r="J83" s="261">
        <v>492</v>
      </c>
      <c r="K83" s="261">
        <v>5248</v>
      </c>
      <c r="L83" s="261">
        <v>1700</v>
      </c>
      <c r="M83" s="261">
        <v>23445</v>
      </c>
    </row>
    <row r="84" spans="1:13" x14ac:dyDescent="0.2">
      <c r="A84" s="10" t="s">
        <v>215</v>
      </c>
      <c r="B84" s="10" t="s">
        <v>74</v>
      </c>
      <c r="C84" s="10"/>
      <c r="D84" s="10"/>
      <c r="E84" s="10"/>
      <c r="F84" s="10">
        <v>960</v>
      </c>
      <c r="G84" s="10">
        <v>1530</v>
      </c>
      <c r="H84" s="10"/>
      <c r="I84" s="10">
        <v>120</v>
      </c>
      <c r="J84" s="10"/>
      <c r="K84" s="10"/>
      <c r="L84" s="10"/>
      <c r="M84" s="10">
        <v>2610</v>
      </c>
    </row>
    <row r="85" spans="1:13" x14ac:dyDescent="0.2">
      <c r="A85" s="10" t="s">
        <v>215</v>
      </c>
      <c r="B85" s="10" t="s">
        <v>82</v>
      </c>
      <c r="C85" s="10"/>
      <c r="D85" s="10"/>
      <c r="E85" s="10"/>
      <c r="F85" s="10"/>
      <c r="G85" s="10">
        <v>16</v>
      </c>
      <c r="H85" s="10"/>
      <c r="I85" s="10"/>
      <c r="J85" s="10"/>
      <c r="K85" s="10"/>
      <c r="L85" s="10"/>
      <c r="M85" s="10">
        <v>16</v>
      </c>
    </row>
    <row r="86" spans="1:13" x14ac:dyDescent="0.2">
      <c r="A86" s="10" t="s">
        <v>215</v>
      </c>
      <c r="B86" s="10" t="s">
        <v>75</v>
      </c>
      <c r="C86" s="10"/>
      <c r="D86" s="10"/>
      <c r="E86" s="10"/>
      <c r="F86" s="10"/>
      <c r="G86" s="10">
        <v>66</v>
      </c>
      <c r="H86" s="10"/>
      <c r="I86" s="10">
        <v>5</v>
      </c>
      <c r="J86" s="10"/>
      <c r="K86" s="10"/>
      <c r="L86" s="10"/>
      <c r="M86" s="10">
        <v>71</v>
      </c>
    </row>
    <row r="87" spans="1:13" x14ac:dyDescent="0.2">
      <c r="A87" s="10" t="s">
        <v>215</v>
      </c>
      <c r="B87" s="10" t="s">
        <v>4</v>
      </c>
      <c r="C87" s="10"/>
      <c r="D87" s="10"/>
      <c r="E87" s="10"/>
      <c r="F87" s="10">
        <v>5</v>
      </c>
      <c r="G87" s="10"/>
      <c r="H87" s="10"/>
      <c r="I87" s="10"/>
      <c r="J87" s="10"/>
      <c r="K87" s="10"/>
      <c r="L87" s="10"/>
      <c r="M87" s="10">
        <v>5</v>
      </c>
    </row>
    <row r="88" spans="1:13" x14ac:dyDescent="0.2">
      <c r="A88" s="10" t="s">
        <v>215</v>
      </c>
      <c r="B88" s="10" t="s">
        <v>76</v>
      </c>
      <c r="C88" s="10"/>
      <c r="D88" s="10"/>
      <c r="E88" s="10"/>
      <c r="F88" s="10">
        <v>17</v>
      </c>
      <c r="G88" s="10"/>
      <c r="H88" s="10"/>
      <c r="I88" s="10">
        <v>7</v>
      </c>
      <c r="J88" s="10"/>
      <c r="K88" s="10"/>
      <c r="L88" s="10"/>
      <c r="M88" s="10">
        <v>24</v>
      </c>
    </row>
    <row r="89" spans="1:13" x14ac:dyDescent="0.2">
      <c r="A89" s="10" t="s">
        <v>215</v>
      </c>
      <c r="B89" s="10" t="s">
        <v>5</v>
      </c>
      <c r="C89" s="10"/>
      <c r="D89" s="10"/>
      <c r="E89" s="10"/>
      <c r="F89" s="10">
        <v>395</v>
      </c>
      <c r="G89" s="10">
        <v>180</v>
      </c>
      <c r="H89" s="10"/>
      <c r="I89" s="10">
        <v>15</v>
      </c>
      <c r="J89" s="10"/>
      <c r="K89" s="10"/>
      <c r="L89" s="10"/>
      <c r="M89" s="10">
        <v>590</v>
      </c>
    </row>
    <row r="90" spans="1:13" x14ac:dyDescent="0.2">
      <c r="A90" s="10" t="s">
        <v>215</v>
      </c>
      <c r="B90" s="10" t="s">
        <v>41</v>
      </c>
      <c r="C90" s="10"/>
      <c r="D90" s="10"/>
      <c r="E90" s="10"/>
      <c r="F90" s="10">
        <v>5</v>
      </c>
      <c r="G90" s="10"/>
      <c r="H90" s="10"/>
      <c r="I90" s="10"/>
      <c r="J90" s="10"/>
      <c r="K90" s="10"/>
      <c r="L90" s="10"/>
      <c r="M90" s="10">
        <v>5</v>
      </c>
    </row>
    <row r="91" spans="1:13" x14ac:dyDescent="0.2">
      <c r="A91" s="10" t="s">
        <v>215</v>
      </c>
      <c r="B91" s="10" t="s">
        <v>6</v>
      </c>
      <c r="C91" s="10"/>
      <c r="D91" s="10"/>
      <c r="E91" s="10"/>
      <c r="F91" s="10">
        <v>140</v>
      </c>
      <c r="G91" s="10">
        <v>3</v>
      </c>
      <c r="H91" s="10"/>
      <c r="I91" s="10">
        <v>2</v>
      </c>
      <c r="J91" s="10"/>
      <c r="K91" s="10"/>
      <c r="L91" s="10"/>
      <c r="M91" s="10">
        <v>145</v>
      </c>
    </row>
    <row r="92" spans="1:13" x14ac:dyDescent="0.2">
      <c r="A92" s="10" t="s">
        <v>215</v>
      </c>
      <c r="B92" s="10" t="s">
        <v>77</v>
      </c>
      <c r="C92" s="10"/>
      <c r="D92" s="10"/>
      <c r="E92" s="10"/>
      <c r="F92" s="10">
        <v>4940</v>
      </c>
      <c r="G92" s="10"/>
      <c r="H92" s="10"/>
      <c r="I92" s="10"/>
      <c r="J92" s="10"/>
      <c r="K92" s="10"/>
      <c r="L92" s="10"/>
      <c r="M92" s="10">
        <v>4940</v>
      </c>
    </row>
    <row r="93" spans="1:13" x14ac:dyDescent="0.2">
      <c r="A93" s="261" t="s">
        <v>220</v>
      </c>
      <c r="B93" s="261"/>
      <c r="C93" s="261"/>
      <c r="D93" s="261"/>
      <c r="E93" s="261"/>
      <c r="F93" s="261">
        <v>6462</v>
      </c>
      <c r="G93" s="261">
        <v>1795</v>
      </c>
      <c r="H93" s="261"/>
      <c r="I93" s="261">
        <v>149</v>
      </c>
      <c r="J93" s="261"/>
      <c r="K93" s="261"/>
      <c r="L93" s="261"/>
      <c r="M93" s="261">
        <v>8406</v>
      </c>
    </row>
    <row r="94" spans="1:13" x14ac:dyDescent="0.2">
      <c r="A94" s="10" t="s">
        <v>167</v>
      </c>
      <c r="B94" s="10" t="s">
        <v>75</v>
      </c>
      <c r="C94" s="10">
        <v>262</v>
      </c>
      <c r="D94" s="10">
        <v>52</v>
      </c>
      <c r="E94" s="10"/>
      <c r="F94" s="10"/>
      <c r="G94" s="10"/>
      <c r="H94" s="10"/>
      <c r="I94" s="10"/>
      <c r="J94" s="10"/>
      <c r="K94" s="10"/>
      <c r="L94" s="10"/>
      <c r="M94" s="10">
        <v>314</v>
      </c>
    </row>
    <row r="95" spans="1:13" x14ac:dyDescent="0.2">
      <c r="A95" s="10" t="s">
        <v>167</v>
      </c>
      <c r="B95" s="10" t="s">
        <v>76</v>
      </c>
      <c r="C95" s="10">
        <v>5840</v>
      </c>
      <c r="D95" s="10">
        <v>2620</v>
      </c>
      <c r="E95" s="10"/>
      <c r="F95" s="10"/>
      <c r="G95" s="10"/>
      <c r="H95" s="10"/>
      <c r="I95" s="10"/>
      <c r="J95" s="10"/>
      <c r="K95" s="10"/>
      <c r="L95" s="10"/>
      <c r="M95" s="10">
        <v>8460</v>
      </c>
    </row>
    <row r="96" spans="1:13" x14ac:dyDescent="0.2">
      <c r="A96" s="10" t="s">
        <v>167</v>
      </c>
      <c r="B96" s="10" t="s">
        <v>5</v>
      </c>
      <c r="C96" s="10">
        <v>709</v>
      </c>
      <c r="D96" s="10">
        <v>222</v>
      </c>
      <c r="E96" s="10"/>
      <c r="F96" s="10"/>
      <c r="G96" s="10"/>
      <c r="H96" s="10"/>
      <c r="I96" s="10"/>
      <c r="J96" s="10"/>
      <c r="K96" s="10"/>
      <c r="L96" s="10"/>
      <c r="M96" s="10">
        <v>931</v>
      </c>
    </row>
    <row r="97" spans="1:13" x14ac:dyDescent="0.2">
      <c r="A97" s="261" t="s">
        <v>175</v>
      </c>
      <c r="B97" s="261"/>
      <c r="C97" s="261">
        <v>6811</v>
      </c>
      <c r="D97" s="261">
        <v>2894</v>
      </c>
      <c r="E97" s="261"/>
      <c r="F97" s="261"/>
      <c r="G97" s="261"/>
      <c r="H97" s="261"/>
      <c r="I97" s="261"/>
      <c r="J97" s="261"/>
      <c r="K97" s="261"/>
      <c r="L97" s="261"/>
      <c r="M97" s="261">
        <v>9705</v>
      </c>
    </row>
    <row r="98" spans="1:13" x14ac:dyDescent="0.2">
      <c r="A98" s="10" t="s">
        <v>191</v>
      </c>
      <c r="B98" s="10" t="s">
        <v>74</v>
      </c>
      <c r="C98" s="10"/>
      <c r="D98" s="10"/>
      <c r="E98" s="10">
        <v>4</v>
      </c>
      <c r="F98" s="10">
        <v>379</v>
      </c>
      <c r="G98" s="10"/>
      <c r="H98" s="10"/>
      <c r="I98" s="10"/>
      <c r="J98" s="10"/>
      <c r="K98" s="10"/>
      <c r="L98" s="10"/>
      <c r="M98" s="10">
        <v>383</v>
      </c>
    </row>
    <row r="99" spans="1:13" x14ac:dyDescent="0.2">
      <c r="A99" s="10" t="s">
        <v>191</v>
      </c>
      <c r="B99" s="10" t="s">
        <v>75</v>
      </c>
      <c r="C99" s="10"/>
      <c r="D99" s="10"/>
      <c r="E99" s="10">
        <v>232</v>
      </c>
      <c r="F99" s="10">
        <v>417</v>
      </c>
      <c r="G99" s="10"/>
      <c r="H99" s="10"/>
      <c r="I99" s="10"/>
      <c r="J99" s="10"/>
      <c r="K99" s="10"/>
      <c r="L99" s="10"/>
      <c r="M99" s="10">
        <v>649</v>
      </c>
    </row>
    <row r="100" spans="1:13" x14ac:dyDescent="0.2">
      <c r="A100" s="10" t="s">
        <v>191</v>
      </c>
      <c r="B100" s="10" t="s">
        <v>76</v>
      </c>
      <c r="C100" s="10"/>
      <c r="D100" s="10"/>
      <c r="E100" s="10"/>
      <c r="F100" s="10">
        <v>103</v>
      </c>
      <c r="G100" s="10"/>
      <c r="H100" s="10"/>
      <c r="I100" s="10"/>
      <c r="J100" s="10"/>
      <c r="K100" s="10"/>
      <c r="L100" s="10"/>
      <c r="M100" s="10">
        <v>103</v>
      </c>
    </row>
    <row r="101" spans="1:13" x14ac:dyDescent="0.2">
      <c r="A101" s="10" t="s">
        <v>191</v>
      </c>
      <c r="B101" s="10" t="s">
        <v>5</v>
      </c>
      <c r="C101" s="10"/>
      <c r="D101" s="10"/>
      <c r="E101" s="10">
        <v>163</v>
      </c>
      <c r="F101" s="10">
        <v>12062</v>
      </c>
      <c r="G101" s="10"/>
      <c r="H101" s="10"/>
      <c r="I101" s="10"/>
      <c r="J101" s="10"/>
      <c r="K101" s="10"/>
      <c r="L101" s="10"/>
      <c r="M101" s="10">
        <v>12225</v>
      </c>
    </row>
    <row r="102" spans="1:13" x14ac:dyDescent="0.2">
      <c r="A102" s="10" t="s">
        <v>191</v>
      </c>
      <c r="B102" s="10" t="s">
        <v>6</v>
      </c>
      <c r="C102" s="10"/>
      <c r="D102" s="10"/>
      <c r="E102" s="10"/>
      <c r="F102" s="10">
        <v>316</v>
      </c>
      <c r="G102" s="10"/>
      <c r="H102" s="10"/>
      <c r="I102" s="10"/>
      <c r="J102" s="10"/>
      <c r="K102" s="10"/>
      <c r="L102" s="10"/>
      <c r="M102" s="10">
        <v>316</v>
      </c>
    </row>
    <row r="103" spans="1:13" x14ac:dyDescent="0.2">
      <c r="A103" s="10" t="s">
        <v>191</v>
      </c>
      <c r="B103" s="10" t="s">
        <v>77</v>
      </c>
      <c r="C103" s="10"/>
      <c r="D103" s="10"/>
      <c r="E103" s="10">
        <v>460</v>
      </c>
      <c r="F103" s="10">
        <v>10525</v>
      </c>
      <c r="G103" s="10"/>
      <c r="H103" s="10"/>
      <c r="I103" s="10"/>
      <c r="J103" s="10"/>
      <c r="K103" s="10"/>
      <c r="L103" s="10"/>
      <c r="M103" s="10">
        <v>10985</v>
      </c>
    </row>
    <row r="104" spans="1:13" x14ac:dyDescent="0.2">
      <c r="A104" s="261" t="s">
        <v>197</v>
      </c>
      <c r="B104" s="261"/>
      <c r="C104" s="261"/>
      <c r="D104" s="261"/>
      <c r="E104" s="261">
        <v>859</v>
      </c>
      <c r="F104" s="261">
        <v>23802</v>
      </c>
      <c r="G104" s="261"/>
      <c r="H104" s="261"/>
      <c r="I104" s="261"/>
      <c r="J104" s="261"/>
      <c r="K104" s="261"/>
      <c r="L104" s="261"/>
      <c r="M104" s="261">
        <v>24661</v>
      </c>
    </row>
    <row r="105" spans="1:13" x14ac:dyDescent="0.2">
      <c r="A105" s="10" t="s">
        <v>192</v>
      </c>
      <c r="B105" s="10" t="s">
        <v>75</v>
      </c>
      <c r="C105" s="10"/>
      <c r="D105" s="10"/>
      <c r="E105" s="10">
        <v>10</v>
      </c>
      <c r="F105" s="10"/>
      <c r="G105" s="10"/>
      <c r="H105" s="10"/>
      <c r="I105" s="10"/>
      <c r="J105" s="10"/>
      <c r="K105" s="10"/>
      <c r="L105" s="10"/>
      <c r="M105" s="10">
        <v>10</v>
      </c>
    </row>
    <row r="106" spans="1:13" x14ac:dyDescent="0.2">
      <c r="A106" s="10" t="s">
        <v>192</v>
      </c>
      <c r="B106" s="10" t="s">
        <v>5</v>
      </c>
      <c r="C106" s="10"/>
      <c r="D106" s="10"/>
      <c r="E106" s="10">
        <v>180</v>
      </c>
      <c r="F106" s="10"/>
      <c r="G106" s="10"/>
      <c r="H106" s="10"/>
      <c r="I106" s="10"/>
      <c r="J106" s="10"/>
      <c r="K106" s="10"/>
      <c r="L106" s="10"/>
      <c r="M106" s="10">
        <v>180</v>
      </c>
    </row>
    <row r="107" spans="1:13" x14ac:dyDescent="0.2">
      <c r="A107" s="10" t="s">
        <v>192</v>
      </c>
      <c r="B107" s="10" t="s">
        <v>6</v>
      </c>
      <c r="C107" s="10"/>
      <c r="D107" s="10"/>
      <c r="E107" s="10">
        <v>4</v>
      </c>
      <c r="F107" s="10"/>
      <c r="G107" s="10"/>
      <c r="H107" s="10"/>
      <c r="I107" s="10"/>
      <c r="J107" s="10"/>
      <c r="K107" s="10"/>
      <c r="L107" s="10"/>
      <c r="M107" s="10">
        <v>4</v>
      </c>
    </row>
    <row r="108" spans="1:13" x14ac:dyDescent="0.2">
      <c r="A108" s="261" t="s">
        <v>198</v>
      </c>
      <c r="B108" s="261"/>
      <c r="C108" s="261"/>
      <c r="D108" s="261"/>
      <c r="E108" s="261">
        <v>194</v>
      </c>
      <c r="F108" s="261"/>
      <c r="G108" s="261"/>
      <c r="H108" s="261"/>
      <c r="I108" s="261"/>
      <c r="J108" s="261"/>
      <c r="K108" s="261"/>
      <c r="L108" s="261"/>
      <c r="M108" s="261">
        <v>194</v>
      </c>
    </row>
    <row r="109" spans="1:13" x14ac:dyDescent="0.2">
      <c r="A109" s="10" t="s">
        <v>117</v>
      </c>
      <c r="B109" s="10" t="s">
        <v>74</v>
      </c>
      <c r="C109" s="10">
        <v>5</v>
      </c>
      <c r="D109" s="10"/>
      <c r="E109" s="10">
        <v>2</v>
      </c>
      <c r="F109" s="10">
        <v>1365</v>
      </c>
      <c r="G109" s="10">
        <v>7350</v>
      </c>
      <c r="H109" s="10"/>
      <c r="I109" s="10">
        <v>7820</v>
      </c>
      <c r="J109" s="10">
        <v>1425</v>
      </c>
      <c r="K109" s="10">
        <v>80</v>
      </c>
      <c r="L109" s="10">
        <v>322</v>
      </c>
      <c r="M109" s="10">
        <v>18369</v>
      </c>
    </row>
    <row r="110" spans="1:13" x14ac:dyDescent="0.2">
      <c r="A110" s="10" t="s">
        <v>117</v>
      </c>
      <c r="B110" s="10" t="s">
        <v>82</v>
      </c>
      <c r="C110" s="10"/>
      <c r="D110" s="10"/>
      <c r="E110" s="10"/>
      <c r="F110" s="10"/>
      <c r="G110" s="10">
        <v>1</v>
      </c>
      <c r="H110" s="10"/>
      <c r="I110" s="10"/>
      <c r="J110" s="10"/>
      <c r="K110" s="10"/>
      <c r="L110" s="10"/>
      <c r="M110" s="10">
        <v>1</v>
      </c>
    </row>
    <row r="111" spans="1:13" x14ac:dyDescent="0.2">
      <c r="A111" s="10" t="s">
        <v>117</v>
      </c>
      <c r="B111" s="10" t="s">
        <v>75</v>
      </c>
      <c r="C111" s="10">
        <v>1173</v>
      </c>
      <c r="D111" s="10">
        <v>914</v>
      </c>
      <c r="E111" s="10">
        <v>399</v>
      </c>
      <c r="F111" s="10">
        <v>115</v>
      </c>
      <c r="G111" s="10">
        <v>792</v>
      </c>
      <c r="H111" s="10"/>
      <c r="I111" s="10">
        <v>158</v>
      </c>
      <c r="J111" s="10">
        <v>32</v>
      </c>
      <c r="K111" s="10">
        <v>400</v>
      </c>
      <c r="L111" s="10">
        <v>1299</v>
      </c>
      <c r="M111" s="10">
        <v>5282</v>
      </c>
    </row>
    <row r="112" spans="1:13" x14ac:dyDescent="0.2">
      <c r="A112" s="10" t="s">
        <v>117</v>
      </c>
      <c r="B112" s="10" t="s">
        <v>76</v>
      </c>
      <c r="C112" s="10">
        <v>13960</v>
      </c>
      <c r="D112" s="10">
        <v>5094</v>
      </c>
      <c r="E112" s="10">
        <v>59</v>
      </c>
      <c r="F112" s="10">
        <v>26</v>
      </c>
      <c r="G112" s="10">
        <v>75</v>
      </c>
      <c r="H112" s="10"/>
      <c r="I112" s="10">
        <v>343</v>
      </c>
      <c r="J112" s="10">
        <v>169</v>
      </c>
      <c r="K112" s="10">
        <v>6623</v>
      </c>
      <c r="L112" s="10">
        <v>20915</v>
      </c>
      <c r="M112" s="10">
        <v>47264</v>
      </c>
    </row>
    <row r="113" spans="1:13" x14ac:dyDescent="0.2">
      <c r="A113" s="10" t="s">
        <v>117</v>
      </c>
      <c r="B113" s="10" t="s">
        <v>5</v>
      </c>
      <c r="C113" s="10">
        <v>3041</v>
      </c>
      <c r="D113" s="10">
        <v>3805</v>
      </c>
      <c r="E113" s="10">
        <v>4125</v>
      </c>
      <c r="F113" s="10">
        <v>1914</v>
      </c>
      <c r="G113" s="10">
        <v>30</v>
      </c>
      <c r="H113" s="10"/>
      <c r="I113" s="10">
        <v>1850</v>
      </c>
      <c r="J113" s="10">
        <v>1780</v>
      </c>
      <c r="K113" s="10">
        <v>2760</v>
      </c>
      <c r="L113" s="10">
        <v>12593</v>
      </c>
      <c r="M113" s="10">
        <v>31898</v>
      </c>
    </row>
    <row r="114" spans="1:13" x14ac:dyDescent="0.2">
      <c r="A114" s="10" t="s">
        <v>117</v>
      </c>
      <c r="B114" s="10" t="s">
        <v>6</v>
      </c>
      <c r="C114" s="10"/>
      <c r="D114" s="10"/>
      <c r="E114" s="10"/>
      <c r="F114" s="10">
        <v>228</v>
      </c>
      <c r="G114" s="10">
        <v>265</v>
      </c>
      <c r="H114" s="10"/>
      <c r="I114" s="10">
        <v>267</v>
      </c>
      <c r="J114" s="10"/>
      <c r="K114" s="10"/>
      <c r="L114" s="10"/>
      <c r="M114" s="10">
        <v>760</v>
      </c>
    </row>
    <row r="115" spans="1:13" x14ac:dyDescent="0.2">
      <c r="A115" s="10" t="s">
        <v>117</v>
      </c>
      <c r="B115" s="10" t="s">
        <v>44</v>
      </c>
      <c r="C115" s="10"/>
      <c r="D115" s="10"/>
      <c r="E115" s="10">
        <v>80</v>
      </c>
      <c r="F115" s="10"/>
      <c r="G115" s="10"/>
      <c r="H115" s="10"/>
      <c r="I115" s="10"/>
      <c r="J115" s="10"/>
      <c r="K115" s="10"/>
      <c r="L115" s="10"/>
      <c r="M115" s="10">
        <v>80</v>
      </c>
    </row>
    <row r="116" spans="1:13" x14ac:dyDescent="0.2">
      <c r="A116" s="10" t="s">
        <v>117</v>
      </c>
      <c r="B116" s="10" t="s">
        <v>47</v>
      </c>
      <c r="C116" s="10"/>
      <c r="D116" s="10"/>
      <c r="E116" s="10"/>
      <c r="F116" s="10">
        <v>19660</v>
      </c>
      <c r="G116" s="10"/>
      <c r="H116" s="10"/>
      <c r="I116" s="10"/>
      <c r="J116" s="10"/>
      <c r="K116" s="10"/>
      <c r="L116" s="10"/>
      <c r="M116" s="10">
        <v>19660</v>
      </c>
    </row>
    <row r="117" spans="1:13" x14ac:dyDescent="0.2">
      <c r="A117" s="10" t="s">
        <v>117</v>
      </c>
      <c r="B117" s="10" t="s">
        <v>51</v>
      </c>
      <c r="C117" s="10"/>
      <c r="D117" s="10"/>
      <c r="E117" s="10"/>
      <c r="F117" s="10"/>
      <c r="G117" s="10"/>
      <c r="H117" s="10"/>
      <c r="I117" s="10">
        <v>2282</v>
      </c>
      <c r="J117" s="10"/>
      <c r="K117" s="10"/>
      <c r="L117" s="10"/>
      <c r="M117" s="10">
        <v>2282</v>
      </c>
    </row>
    <row r="118" spans="1:13" x14ac:dyDescent="0.2">
      <c r="A118" s="10" t="s">
        <v>117</v>
      </c>
      <c r="B118" s="10" t="s">
        <v>77</v>
      </c>
      <c r="C118" s="10"/>
      <c r="D118" s="10"/>
      <c r="E118" s="10">
        <v>5705</v>
      </c>
      <c r="F118" s="10">
        <v>5120</v>
      </c>
      <c r="G118" s="10">
        <v>660</v>
      </c>
      <c r="H118" s="10"/>
      <c r="I118" s="10">
        <v>220</v>
      </c>
      <c r="J118" s="10"/>
      <c r="K118" s="10"/>
      <c r="L118" s="10"/>
      <c r="M118" s="10">
        <v>11705</v>
      </c>
    </row>
    <row r="119" spans="1:13" x14ac:dyDescent="0.2">
      <c r="A119" s="261" t="s">
        <v>139</v>
      </c>
      <c r="B119" s="261"/>
      <c r="C119" s="261">
        <v>18179</v>
      </c>
      <c r="D119" s="261">
        <v>9813</v>
      </c>
      <c r="E119" s="261">
        <v>10370</v>
      </c>
      <c r="F119" s="261">
        <v>28428</v>
      </c>
      <c r="G119" s="261">
        <v>9173</v>
      </c>
      <c r="H119" s="261"/>
      <c r="I119" s="261">
        <v>12940</v>
      </c>
      <c r="J119" s="261">
        <v>3406</v>
      </c>
      <c r="K119" s="261">
        <v>9863</v>
      </c>
      <c r="L119" s="261">
        <v>35129</v>
      </c>
      <c r="M119" s="261">
        <v>137301</v>
      </c>
    </row>
    <row r="120" spans="1:13" x14ac:dyDescent="0.2">
      <c r="A120" s="10" t="s">
        <v>101</v>
      </c>
      <c r="B120" s="10" t="s">
        <v>74</v>
      </c>
      <c r="C120" s="10"/>
      <c r="D120" s="10"/>
      <c r="E120" s="10"/>
      <c r="F120" s="10"/>
      <c r="G120" s="10"/>
      <c r="H120" s="10"/>
      <c r="I120" s="10">
        <v>28</v>
      </c>
      <c r="J120" s="10"/>
      <c r="K120" s="10"/>
      <c r="L120" s="10"/>
      <c r="M120" s="10">
        <v>28</v>
      </c>
    </row>
    <row r="121" spans="1:13" x14ac:dyDescent="0.2">
      <c r="A121" s="10" t="s">
        <v>101</v>
      </c>
      <c r="B121" s="10" t="s">
        <v>75</v>
      </c>
      <c r="C121" s="10">
        <v>274</v>
      </c>
      <c r="D121" s="10">
        <v>188</v>
      </c>
      <c r="E121" s="10">
        <v>32</v>
      </c>
      <c r="F121" s="10"/>
      <c r="G121" s="10"/>
      <c r="H121" s="10"/>
      <c r="I121" s="10"/>
      <c r="J121" s="10"/>
      <c r="K121" s="10">
        <v>98</v>
      </c>
      <c r="L121" s="10">
        <v>144</v>
      </c>
      <c r="M121" s="10">
        <v>736</v>
      </c>
    </row>
    <row r="122" spans="1:13" x14ac:dyDescent="0.2">
      <c r="A122" s="10" t="s">
        <v>101</v>
      </c>
      <c r="B122" s="10" t="s">
        <v>76</v>
      </c>
      <c r="C122" s="10">
        <v>2325</v>
      </c>
      <c r="D122" s="10">
        <v>1549</v>
      </c>
      <c r="E122" s="10">
        <v>9</v>
      </c>
      <c r="F122" s="10"/>
      <c r="G122" s="10"/>
      <c r="H122" s="10"/>
      <c r="I122" s="10">
        <v>5</v>
      </c>
      <c r="J122" s="10"/>
      <c r="K122" s="10">
        <v>473</v>
      </c>
      <c r="L122" s="10">
        <v>645</v>
      </c>
      <c r="M122" s="10">
        <v>5006</v>
      </c>
    </row>
    <row r="123" spans="1:13" x14ac:dyDescent="0.2">
      <c r="A123" s="10" t="s">
        <v>101</v>
      </c>
      <c r="B123" s="10" t="s">
        <v>5</v>
      </c>
      <c r="C123" s="10">
        <v>472</v>
      </c>
      <c r="D123" s="10">
        <v>197</v>
      </c>
      <c r="E123" s="10">
        <v>75</v>
      </c>
      <c r="F123" s="10"/>
      <c r="G123" s="10"/>
      <c r="H123" s="10"/>
      <c r="I123" s="10"/>
      <c r="J123" s="10"/>
      <c r="K123" s="10">
        <v>435</v>
      </c>
      <c r="L123" s="10">
        <v>467</v>
      </c>
      <c r="M123" s="10">
        <v>1646</v>
      </c>
    </row>
    <row r="124" spans="1:13" x14ac:dyDescent="0.2">
      <c r="A124" s="10" t="s">
        <v>101</v>
      </c>
      <c r="B124" s="10" t="s">
        <v>6</v>
      </c>
      <c r="C124" s="10"/>
      <c r="D124" s="10">
        <v>2</v>
      </c>
      <c r="E124" s="10"/>
      <c r="F124" s="10"/>
      <c r="G124" s="10"/>
      <c r="H124" s="10"/>
      <c r="I124" s="10">
        <v>33</v>
      </c>
      <c r="J124" s="10"/>
      <c r="K124" s="10"/>
      <c r="L124" s="10"/>
      <c r="M124" s="10">
        <v>35</v>
      </c>
    </row>
    <row r="125" spans="1:13" x14ac:dyDescent="0.2">
      <c r="A125" s="10" t="s">
        <v>101</v>
      </c>
      <c r="B125" s="10" t="s">
        <v>51</v>
      </c>
      <c r="C125" s="10"/>
      <c r="D125" s="10"/>
      <c r="E125" s="10"/>
      <c r="F125" s="10"/>
      <c r="G125" s="10"/>
      <c r="H125" s="10"/>
      <c r="I125" s="10">
        <v>30</v>
      </c>
      <c r="J125" s="10"/>
      <c r="K125" s="10"/>
      <c r="L125" s="10"/>
      <c r="M125" s="10">
        <v>30</v>
      </c>
    </row>
    <row r="126" spans="1:13" x14ac:dyDescent="0.2">
      <c r="A126" s="10" t="s">
        <v>101</v>
      </c>
      <c r="B126" s="10" t="s">
        <v>77</v>
      </c>
      <c r="C126" s="10"/>
      <c r="D126" s="10"/>
      <c r="E126" s="10"/>
      <c r="F126" s="10">
        <v>10</v>
      </c>
      <c r="G126" s="10"/>
      <c r="H126" s="10"/>
      <c r="I126" s="10"/>
      <c r="J126" s="10"/>
      <c r="K126" s="10"/>
      <c r="L126" s="10"/>
      <c r="M126" s="10">
        <v>10</v>
      </c>
    </row>
    <row r="127" spans="1:13" x14ac:dyDescent="0.2">
      <c r="A127" s="261" t="s">
        <v>140</v>
      </c>
      <c r="B127" s="261"/>
      <c r="C127" s="261">
        <v>3071</v>
      </c>
      <c r="D127" s="261">
        <v>1936</v>
      </c>
      <c r="E127" s="261">
        <v>116</v>
      </c>
      <c r="F127" s="261">
        <v>10</v>
      </c>
      <c r="G127" s="261"/>
      <c r="H127" s="261"/>
      <c r="I127" s="261">
        <v>96</v>
      </c>
      <c r="J127" s="261"/>
      <c r="K127" s="261">
        <v>1006</v>
      </c>
      <c r="L127" s="261">
        <v>1256</v>
      </c>
      <c r="M127" s="261">
        <v>7491</v>
      </c>
    </row>
    <row r="128" spans="1:13" x14ac:dyDescent="0.2">
      <c r="A128" s="10" t="s">
        <v>193</v>
      </c>
      <c r="B128" s="10" t="s">
        <v>74</v>
      </c>
      <c r="C128" s="10"/>
      <c r="D128" s="10"/>
      <c r="E128" s="10">
        <v>26</v>
      </c>
      <c r="F128" s="10">
        <v>12290</v>
      </c>
      <c r="G128" s="10"/>
      <c r="H128" s="10"/>
      <c r="I128" s="10">
        <v>12310</v>
      </c>
      <c r="J128" s="10">
        <v>4160</v>
      </c>
      <c r="K128" s="10">
        <v>13</v>
      </c>
      <c r="L128" s="10"/>
      <c r="M128" s="10">
        <v>28799</v>
      </c>
    </row>
    <row r="129" spans="1:13" x14ac:dyDescent="0.2">
      <c r="A129" s="10" t="s">
        <v>193</v>
      </c>
      <c r="B129" s="10" t="s">
        <v>75</v>
      </c>
      <c r="C129" s="10"/>
      <c r="D129" s="10"/>
      <c r="E129" s="10">
        <v>173</v>
      </c>
      <c r="F129" s="10">
        <v>817</v>
      </c>
      <c r="G129" s="10"/>
      <c r="H129" s="10"/>
      <c r="I129" s="10">
        <v>31</v>
      </c>
      <c r="J129" s="10">
        <v>127</v>
      </c>
      <c r="K129" s="10">
        <v>227</v>
      </c>
      <c r="L129" s="10"/>
      <c r="M129" s="10">
        <v>1375</v>
      </c>
    </row>
    <row r="130" spans="1:13" x14ac:dyDescent="0.2">
      <c r="A130" s="10" t="s">
        <v>193</v>
      </c>
      <c r="B130" s="10" t="s">
        <v>4</v>
      </c>
      <c r="C130" s="10"/>
      <c r="D130" s="10"/>
      <c r="E130" s="10"/>
      <c r="F130" s="10">
        <v>8</v>
      </c>
      <c r="G130" s="10"/>
      <c r="H130" s="10"/>
      <c r="I130" s="10"/>
      <c r="J130" s="10"/>
      <c r="K130" s="10"/>
      <c r="L130" s="10"/>
      <c r="M130" s="10">
        <v>8</v>
      </c>
    </row>
    <row r="131" spans="1:13" x14ac:dyDescent="0.2">
      <c r="A131" s="10" t="s">
        <v>193</v>
      </c>
      <c r="B131" s="10" t="s">
        <v>76</v>
      </c>
      <c r="C131" s="10"/>
      <c r="D131" s="10"/>
      <c r="E131" s="10">
        <v>3</v>
      </c>
      <c r="F131" s="10">
        <v>490</v>
      </c>
      <c r="G131" s="10"/>
      <c r="H131" s="10"/>
      <c r="I131" s="10">
        <v>106</v>
      </c>
      <c r="J131" s="10">
        <v>186.5</v>
      </c>
      <c r="K131" s="10">
        <v>2022</v>
      </c>
      <c r="L131" s="10"/>
      <c r="M131" s="10">
        <v>2807.5</v>
      </c>
    </row>
    <row r="132" spans="1:13" x14ac:dyDescent="0.2">
      <c r="A132" s="10" t="s">
        <v>193</v>
      </c>
      <c r="B132" s="10" t="s">
        <v>5</v>
      </c>
      <c r="C132" s="10"/>
      <c r="D132" s="10"/>
      <c r="E132" s="10">
        <v>320</v>
      </c>
      <c r="F132" s="10">
        <v>11545</v>
      </c>
      <c r="G132" s="10"/>
      <c r="H132" s="10"/>
      <c r="I132" s="10">
        <v>467</v>
      </c>
      <c r="J132" s="10">
        <v>945</v>
      </c>
      <c r="K132" s="10">
        <v>10105</v>
      </c>
      <c r="L132" s="10">
        <v>100</v>
      </c>
      <c r="M132" s="10">
        <v>23482</v>
      </c>
    </row>
    <row r="133" spans="1:13" x14ac:dyDescent="0.2">
      <c r="A133" s="10" t="s">
        <v>193</v>
      </c>
      <c r="B133" s="10" t="s">
        <v>41</v>
      </c>
      <c r="C133" s="10"/>
      <c r="D133" s="10"/>
      <c r="E133" s="10"/>
      <c r="F133" s="10">
        <v>1</v>
      </c>
      <c r="G133" s="10"/>
      <c r="H133" s="10"/>
      <c r="I133" s="10"/>
      <c r="J133" s="10"/>
      <c r="K133" s="10"/>
      <c r="L133" s="10"/>
      <c r="M133" s="10">
        <v>1</v>
      </c>
    </row>
    <row r="134" spans="1:13" x14ac:dyDescent="0.2">
      <c r="A134" s="10" t="s">
        <v>193</v>
      </c>
      <c r="B134" s="10" t="s">
        <v>6</v>
      </c>
      <c r="C134" s="10"/>
      <c r="D134" s="10"/>
      <c r="E134" s="10"/>
      <c r="F134" s="10">
        <v>1597</v>
      </c>
      <c r="G134" s="10"/>
      <c r="H134" s="10"/>
      <c r="I134" s="10">
        <v>58</v>
      </c>
      <c r="J134" s="10"/>
      <c r="K134" s="10"/>
      <c r="L134" s="10"/>
      <c r="M134" s="10">
        <v>1655</v>
      </c>
    </row>
    <row r="135" spans="1:13" x14ac:dyDescent="0.2">
      <c r="A135" s="10" t="s">
        <v>193</v>
      </c>
      <c r="B135" s="10" t="s">
        <v>77</v>
      </c>
      <c r="C135" s="10"/>
      <c r="D135" s="10"/>
      <c r="E135" s="10">
        <v>1195</v>
      </c>
      <c r="F135" s="10">
        <v>46905</v>
      </c>
      <c r="G135" s="10"/>
      <c r="H135" s="10"/>
      <c r="I135" s="10"/>
      <c r="J135" s="10"/>
      <c r="K135" s="10"/>
      <c r="L135" s="10"/>
      <c r="M135" s="10">
        <v>48100</v>
      </c>
    </row>
    <row r="136" spans="1:13" x14ac:dyDescent="0.2">
      <c r="A136" s="261" t="s">
        <v>199</v>
      </c>
      <c r="B136" s="261"/>
      <c r="C136" s="261"/>
      <c r="D136" s="261"/>
      <c r="E136" s="261">
        <v>1717</v>
      </c>
      <c r="F136" s="261">
        <v>73653</v>
      </c>
      <c r="G136" s="261"/>
      <c r="H136" s="261"/>
      <c r="I136" s="261">
        <v>12972</v>
      </c>
      <c r="J136" s="261">
        <v>5418.5</v>
      </c>
      <c r="K136" s="261">
        <v>12367</v>
      </c>
      <c r="L136" s="261">
        <v>100</v>
      </c>
      <c r="M136" s="261">
        <v>106227.5</v>
      </c>
    </row>
    <row r="137" spans="1:13" x14ac:dyDescent="0.2">
      <c r="A137" s="10" t="s">
        <v>118</v>
      </c>
      <c r="B137" s="10" t="s">
        <v>74</v>
      </c>
      <c r="C137" s="10">
        <v>2</v>
      </c>
      <c r="D137" s="10"/>
      <c r="E137" s="10"/>
      <c r="F137" s="10">
        <v>2281</v>
      </c>
      <c r="G137" s="10">
        <v>16928</v>
      </c>
      <c r="H137" s="10"/>
      <c r="I137" s="10">
        <v>14239</v>
      </c>
      <c r="J137" s="10">
        <v>7700</v>
      </c>
      <c r="K137" s="10">
        <v>9</v>
      </c>
      <c r="L137" s="10">
        <v>2</v>
      </c>
      <c r="M137" s="10">
        <v>41161</v>
      </c>
    </row>
    <row r="138" spans="1:13" x14ac:dyDescent="0.2">
      <c r="A138" s="10" t="s">
        <v>118</v>
      </c>
      <c r="B138" s="10" t="s">
        <v>75</v>
      </c>
      <c r="C138" s="10">
        <v>1957</v>
      </c>
      <c r="D138" s="10">
        <v>330</v>
      </c>
      <c r="E138" s="10">
        <v>12</v>
      </c>
      <c r="F138" s="10">
        <v>29</v>
      </c>
      <c r="G138" s="10">
        <v>841.5</v>
      </c>
      <c r="H138" s="10"/>
      <c r="I138" s="10">
        <v>305</v>
      </c>
      <c r="J138" s="10">
        <v>89</v>
      </c>
      <c r="K138" s="10">
        <v>1302</v>
      </c>
      <c r="L138" s="10">
        <v>563</v>
      </c>
      <c r="M138" s="10">
        <v>5428.5</v>
      </c>
    </row>
    <row r="139" spans="1:13" x14ac:dyDescent="0.2">
      <c r="A139" s="10" t="s">
        <v>118</v>
      </c>
      <c r="B139" s="10" t="s">
        <v>76</v>
      </c>
      <c r="C139" s="10">
        <v>24940</v>
      </c>
      <c r="D139" s="10">
        <v>6565</v>
      </c>
      <c r="E139" s="10"/>
      <c r="F139" s="10">
        <v>21</v>
      </c>
      <c r="G139" s="10">
        <v>46</v>
      </c>
      <c r="H139" s="10"/>
      <c r="I139" s="10">
        <v>88</v>
      </c>
      <c r="J139" s="10">
        <v>843</v>
      </c>
      <c r="K139" s="10">
        <v>8535</v>
      </c>
      <c r="L139" s="10">
        <v>6170</v>
      </c>
      <c r="M139" s="10">
        <v>47208</v>
      </c>
    </row>
    <row r="140" spans="1:13" x14ac:dyDescent="0.2">
      <c r="A140" s="10" t="s">
        <v>118</v>
      </c>
      <c r="B140" s="10" t="s">
        <v>5</v>
      </c>
      <c r="C140" s="10">
        <v>1664</v>
      </c>
      <c r="D140" s="10">
        <v>465</v>
      </c>
      <c r="E140" s="10">
        <v>20</v>
      </c>
      <c r="F140" s="10">
        <v>878</v>
      </c>
      <c r="G140" s="10">
        <v>257</v>
      </c>
      <c r="H140" s="10"/>
      <c r="I140" s="10">
        <v>1625</v>
      </c>
      <c r="J140" s="10">
        <v>1968</v>
      </c>
      <c r="K140" s="10">
        <v>5206</v>
      </c>
      <c r="L140" s="10">
        <v>4714</v>
      </c>
      <c r="M140" s="10">
        <v>16797</v>
      </c>
    </row>
    <row r="141" spans="1:13" x14ac:dyDescent="0.2">
      <c r="A141" s="10" t="s">
        <v>118</v>
      </c>
      <c r="B141" s="10" t="s">
        <v>6</v>
      </c>
      <c r="C141" s="10"/>
      <c r="D141" s="10"/>
      <c r="E141" s="10"/>
      <c r="F141" s="10">
        <v>2048</v>
      </c>
      <c r="G141" s="10">
        <v>2020</v>
      </c>
      <c r="H141" s="10"/>
      <c r="I141" s="10">
        <v>711</v>
      </c>
      <c r="J141" s="10">
        <v>4</v>
      </c>
      <c r="K141" s="10">
        <v>6</v>
      </c>
      <c r="L141" s="10">
        <v>16</v>
      </c>
      <c r="M141" s="10">
        <v>4805</v>
      </c>
    </row>
    <row r="142" spans="1:13" x14ac:dyDescent="0.2">
      <c r="A142" s="10" t="s">
        <v>118</v>
      </c>
      <c r="B142" s="10" t="s">
        <v>7</v>
      </c>
      <c r="C142" s="10"/>
      <c r="D142" s="10"/>
      <c r="E142" s="10"/>
      <c r="F142" s="10"/>
      <c r="G142" s="10">
        <v>1</v>
      </c>
      <c r="H142" s="10"/>
      <c r="I142" s="10">
        <v>14</v>
      </c>
      <c r="J142" s="10">
        <v>7</v>
      </c>
      <c r="K142" s="10"/>
      <c r="L142" s="10"/>
      <c r="M142" s="10">
        <v>22</v>
      </c>
    </row>
    <row r="143" spans="1:13" x14ac:dyDescent="0.2">
      <c r="A143" s="10" t="s">
        <v>118</v>
      </c>
      <c r="B143" s="10" t="s">
        <v>47</v>
      </c>
      <c r="C143" s="10"/>
      <c r="D143" s="10"/>
      <c r="E143" s="10"/>
      <c r="F143" s="10">
        <v>31915</v>
      </c>
      <c r="G143" s="10"/>
      <c r="H143" s="10"/>
      <c r="I143" s="10">
        <v>145</v>
      </c>
      <c r="J143" s="10"/>
      <c r="K143" s="10"/>
      <c r="L143" s="10"/>
      <c r="M143" s="10">
        <v>32060</v>
      </c>
    </row>
    <row r="144" spans="1:13" x14ac:dyDescent="0.2">
      <c r="A144" s="10" t="s">
        <v>118</v>
      </c>
      <c r="B144" s="10" t="s">
        <v>51</v>
      </c>
      <c r="C144" s="10"/>
      <c r="D144" s="10"/>
      <c r="E144" s="10"/>
      <c r="F144" s="10"/>
      <c r="G144" s="10"/>
      <c r="H144" s="10"/>
      <c r="I144" s="10">
        <v>23596</v>
      </c>
      <c r="J144" s="10"/>
      <c r="K144" s="10"/>
      <c r="L144" s="10"/>
      <c r="M144" s="10">
        <v>23596</v>
      </c>
    </row>
    <row r="145" spans="1:13" x14ac:dyDescent="0.2">
      <c r="A145" s="10" t="s">
        <v>118</v>
      </c>
      <c r="B145" s="10" t="s">
        <v>77</v>
      </c>
      <c r="C145" s="10"/>
      <c r="D145" s="10"/>
      <c r="E145" s="10"/>
      <c r="F145" s="10">
        <v>1373</v>
      </c>
      <c r="G145" s="10">
        <v>496</v>
      </c>
      <c r="H145" s="10"/>
      <c r="I145" s="10">
        <v>1078</v>
      </c>
      <c r="J145" s="10">
        <v>369</v>
      </c>
      <c r="K145" s="10">
        <v>1</v>
      </c>
      <c r="L145" s="10"/>
      <c r="M145" s="10">
        <v>3317</v>
      </c>
    </row>
    <row r="146" spans="1:13" x14ac:dyDescent="0.2">
      <c r="A146" s="261" t="s">
        <v>141</v>
      </c>
      <c r="B146" s="261"/>
      <c r="C146" s="261">
        <v>28563</v>
      </c>
      <c r="D146" s="261">
        <v>7360</v>
      </c>
      <c r="E146" s="261">
        <v>32</v>
      </c>
      <c r="F146" s="261">
        <v>38545</v>
      </c>
      <c r="G146" s="261">
        <v>20589.5</v>
      </c>
      <c r="H146" s="261"/>
      <c r="I146" s="261">
        <v>41801</v>
      </c>
      <c r="J146" s="261">
        <v>10980</v>
      </c>
      <c r="K146" s="261">
        <v>15059</v>
      </c>
      <c r="L146" s="261">
        <v>11465</v>
      </c>
      <c r="M146" s="261">
        <v>174394.5</v>
      </c>
    </row>
    <row r="147" spans="1:13" x14ac:dyDescent="0.2">
      <c r="A147" s="10" t="s">
        <v>168</v>
      </c>
      <c r="B147" s="10" t="s">
        <v>74</v>
      </c>
      <c r="C147" s="10"/>
      <c r="D147" s="10">
        <v>15</v>
      </c>
      <c r="E147" s="10">
        <v>22</v>
      </c>
      <c r="F147" s="10">
        <v>612</v>
      </c>
      <c r="G147" s="10">
        <v>20</v>
      </c>
      <c r="H147" s="10"/>
      <c r="I147" s="10">
        <v>53</v>
      </c>
      <c r="J147" s="10">
        <v>1</v>
      </c>
      <c r="K147" s="10">
        <v>3</v>
      </c>
      <c r="L147" s="10"/>
      <c r="M147" s="10">
        <v>726</v>
      </c>
    </row>
    <row r="148" spans="1:13" x14ac:dyDescent="0.2">
      <c r="A148" s="10" t="s">
        <v>168</v>
      </c>
      <c r="B148" s="10" t="s">
        <v>75</v>
      </c>
      <c r="C148" s="10">
        <v>148</v>
      </c>
      <c r="D148" s="10">
        <v>31</v>
      </c>
      <c r="E148" s="10">
        <v>71</v>
      </c>
      <c r="F148" s="10">
        <v>81</v>
      </c>
      <c r="G148" s="10">
        <v>16</v>
      </c>
      <c r="H148" s="10"/>
      <c r="I148" s="10">
        <v>149</v>
      </c>
      <c r="J148" s="10">
        <v>985</v>
      </c>
      <c r="K148" s="10">
        <v>201</v>
      </c>
      <c r="L148" s="10">
        <v>103</v>
      </c>
      <c r="M148" s="10">
        <v>1785</v>
      </c>
    </row>
    <row r="149" spans="1:13" x14ac:dyDescent="0.2">
      <c r="A149" s="10" t="s">
        <v>168</v>
      </c>
      <c r="B149" s="10" t="s">
        <v>4</v>
      </c>
      <c r="C149" s="10">
        <v>50</v>
      </c>
      <c r="D149" s="10">
        <v>10</v>
      </c>
      <c r="E149" s="10"/>
      <c r="F149" s="10">
        <v>96</v>
      </c>
      <c r="G149" s="10">
        <v>15</v>
      </c>
      <c r="H149" s="10"/>
      <c r="I149" s="10"/>
      <c r="J149" s="10">
        <v>15</v>
      </c>
      <c r="K149" s="10">
        <v>57</v>
      </c>
      <c r="L149" s="10">
        <v>95</v>
      </c>
      <c r="M149" s="10">
        <v>338</v>
      </c>
    </row>
    <row r="150" spans="1:13" x14ac:dyDescent="0.2">
      <c r="A150" s="10" t="s">
        <v>168</v>
      </c>
      <c r="B150" s="10" t="s">
        <v>76</v>
      </c>
      <c r="C150" s="10">
        <v>515</v>
      </c>
      <c r="D150" s="10">
        <v>19</v>
      </c>
      <c r="E150" s="10">
        <v>9</v>
      </c>
      <c r="F150" s="10">
        <v>109</v>
      </c>
      <c r="G150" s="10">
        <v>23</v>
      </c>
      <c r="H150" s="10"/>
      <c r="I150" s="10">
        <v>419</v>
      </c>
      <c r="J150" s="10">
        <v>835</v>
      </c>
      <c r="K150" s="10">
        <v>645</v>
      </c>
      <c r="L150" s="10">
        <v>414</v>
      </c>
      <c r="M150" s="10">
        <v>2988</v>
      </c>
    </row>
    <row r="151" spans="1:13" x14ac:dyDescent="0.2">
      <c r="A151" s="10" t="s">
        <v>168</v>
      </c>
      <c r="B151" s="10" t="s">
        <v>5</v>
      </c>
      <c r="C151" s="10">
        <v>338</v>
      </c>
      <c r="D151" s="10">
        <v>118</v>
      </c>
      <c r="E151" s="10">
        <v>687</v>
      </c>
      <c r="F151" s="10">
        <v>8726</v>
      </c>
      <c r="G151" s="10">
        <v>2130</v>
      </c>
      <c r="H151" s="10"/>
      <c r="I151" s="10">
        <v>3398</v>
      </c>
      <c r="J151" s="10">
        <v>4219</v>
      </c>
      <c r="K151" s="10">
        <v>1697</v>
      </c>
      <c r="L151" s="10">
        <v>697</v>
      </c>
      <c r="M151" s="10">
        <v>22010</v>
      </c>
    </row>
    <row r="152" spans="1:13" x14ac:dyDescent="0.2">
      <c r="A152" s="10" t="s">
        <v>168</v>
      </c>
      <c r="B152" s="10" t="s">
        <v>41</v>
      </c>
      <c r="C152" s="10"/>
      <c r="D152" s="10"/>
      <c r="E152" s="10"/>
      <c r="F152" s="10"/>
      <c r="G152" s="10"/>
      <c r="H152" s="10"/>
      <c r="I152" s="10"/>
      <c r="J152" s="10"/>
      <c r="K152" s="10">
        <v>2</v>
      </c>
      <c r="L152" s="10"/>
      <c r="M152" s="10">
        <v>2</v>
      </c>
    </row>
    <row r="153" spans="1:13" x14ac:dyDescent="0.2">
      <c r="A153" s="10" t="s">
        <v>168</v>
      </c>
      <c r="B153" s="10" t="s">
        <v>6</v>
      </c>
      <c r="C153" s="10"/>
      <c r="D153" s="10">
        <v>190</v>
      </c>
      <c r="E153" s="10">
        <v>298</v>
      </c>
      <c r="F153" s="10">
        <v>676</v>
      </c>
      <c r="G153" s="10">
        <v>12</v>
      </c>
      <c r="H153" s="10"/>
      <c r="I153" s="10">
        <v>8</v>
      </c>
      <c r="J153" s="10">
        <v>1</v>
      </c>
      <c r="K153" s="10">
        <v>5</v>
      </c>
      <c r="L153" s="10">
        <v>6</v>
      </c>
      <c r="M153" s="10">
        <v>1196</v>
      </c>
    </row>
    <row r="154" spans="1:13" x14ac:dyDescent="0.2">
      <c r="A154" s="10" t="s">
        <v>168</v>
      </c>
      <c r="B154" s="10" t="s">
        <v>44</v>
      </c>
      <c r="C154" s="10"/>
      <c r="D154" s="10">
        <v>33</v>
      </c>
      <c r="E154" s="10">
        <v>25</v>
      </c>
      <c r="F154" s="10"/>
      <c r="G154" s="10"/>
      <c r="H154" s="10"/>
      <c r="I154" s="10"/>
      <c r="J154" s="10"/>
      <c r="K154" s="10"/>
      <c r="L154" s="10"/>
      <c r="M154" s="10">
        <v>58</v>
      </c>
    </row>
    <row r="155" spans="1:13" x14ac:dyDescent="0.2">
      <c r="A155" s="10" t="s">
        <v>168</v>
      </c>
      <c r="B155" s="10" t="s">
        <v>77</v>
      </c>
      <c r="C155" s="10"/>
      <c r="D155" s="10">
        <v>41</v>
      </c>
      <c r="E155" s="10">
        <v>90</v>
      </c>
      <c r="F155" s="10">
        <v>1191</v>
      </c>
      <c r="G155" s="10">
        <v>5</v>
      </c>
      <c r="H155" s="10"/>
      <c r="I155" s="10">
        <v>84</v>
      </c>
      <c r="J155" s="10">
        <v>75</v>
      </c>
      <c r="K155" s="10">
        <v>101</v>
      </c>
      <c r="L155" s="10">
        <v>65</v>
      </c>
      <c r="M155" s="10">
        <v>1652</v>
      </c>
    </row>
    <row r="156" spans="1:13" x14ac:dyDescent="0.2">
      <c r="A156" s="261" t="s">
        <v>176</v>
      </c>
      <c r="B156" s="261"/>
      <c r="C156" s="261">
        <v>1051</v>
      </c>
      <c r="D156" s="261">
        <v>457</v>
      </c>
      <c r="E156" s="261">
        <v>1202</v>
      </c>
      <c r="F156" s="261">
        <v>11491</v>
      </c>
      <c r="G156" s="261">
        <v>2221</v>
      </c>
      <c r="H156" s="261"/>
      <c r="I156" s="261">
        <v>4111</v>
      </c>
      <c r="J156" s="261">
        <v>6131</v>
      </c>
      <c r="K156" s="261">
        <v>2711</v>
      </c>
      <c r="L156" s="261">
        <v>1380</v>
      </c>
      <c r="M156" s="261">
        <v>30755</v>
      </c>
    </row>
    <row r="157" spans="1:13" x14ac:dyDescent="0.2">
      <c r="A157" s="10" t="s">
        <v>102</v>
      </c>
      <c r="B157" s="10" t="s">
        <v>74</v>
      </c>
      <c r="C157" s="10">
        <v>96</v>
      </c>
      <c r="D157" s="10">
        <v>67</v>
      </c>
      <c r="E157" s="10">
        <v>122</v>
      </c>
      <c r="F157" s="10">
        <v>493</v>
      </c>
      <c r="G157" s="10">
        <v>25</v>
      </c>
      <c r="H157" s="10"/>
      <c r="I157" s="10">
        <v>840</v>
      </c>
      <c r="J157" s="10">
        <v>320</v>
      </c>
      <c r="K157" s="10">
        <v>20</v>
      </c>
      <c r="L157" s="10"/>
      <c r="M157" s="10">
        <v>1983</v>
      </c>
    </row>
    <row r="158" spans="1:13" x14ac:dyDescent="0.2">
      <c r="A158" s="10" t="s">
        <v>102</v>
      </c>
      <c r="B158" s="10" t="s">
        <v>75</v>
      </c>
      <c r="C158" s="10">
        <v>105</v>
      </c>
      <c r="D158" s="10">
        <v>480</v>
      </c>
      <c r="E158" s="10">
        <v>594</v>
      </c>
      <c r="F158" s="10">
        <v>10</v>
      </c>
      <c r="G158" s="10"/>
      <c r="H158" s="10"/>
      <c r="I158" s="10">
        <v>70</v>
      </c>
      <c r="J158" s="10">
        <v>24</v>
      </c>
      <c r="K158" s="10">
        <v>68</v>
      </c>
      <c r="L158" s="10">
        <v>5</v>
      </c>
      <c r="M158" s="10">
        <v>1356</v>
      </c>
    </row>
    <row r="159" spans="1:13" x14ac:dyDescent="0.2">
      <c r="A159" s="10" t="s">
        <v>102</v>
      </c>
      <c r="B159" s="10" t="s">
        <v>4</v>
      </c>
      <c r="C159" s="10"/>
      <c r="D159" s="10"/>
      <c r="E159" s="10">
        <v>2</v>
      </c>
      <c r="F159" s="10">
        <v>97</v>
      </c>
      <c r="G159" s="10"/>
      <c r="H159" s="10"/>
      <c r="I159" s="10"/>
      <c r="J159" s="10"/>
      <c r="K159" s="10"/>
      <c r="L159" s="10"/>
      <c r="M159" s="10">
        <v>99</v>
      </c>
    </row>
    <row r="160" spans="1:13" x14ac:dyDescent="0.2">
      <c r="A160" s="10" t="s">
        <v>102</v>
      </c>
      <c r="B160" s="10" t="s">
        <v>76</v>
      </c>
      <c r="C160" s="10">
        <v>298</v>
      </c>
      <c r="D160" s="10">
        <v>896</v>
      </c>
      <c r="E160" s="10">
        <v>159</v>
      </c>
      <c r="F160" s="10">
        <v>19</v>
      </c>
      <c r="G160" s="10"/>
      <c r="H160" s="10"/>
      <c r="I160" s="10">
        <v>35</v>
      </c>
      <c r="J160" s="10">
        <v>50</v>
      </c>
      <c r="K160" s="10">
        <v>869</v>
      </c>
      <c r="L160" s="10">
        <v>31</v>
      </c>
      <c r="M160" s="10">
        <v>2357</v>
      </c>
    </row>
    <row r="161" spans="1:13" x14ac:dyDescent="0.2">
      <c r="A161" s="10" t="s">
        <v>102</v>
      </c>
      <c r="B161" s="10" t="s">
        <v>5</v>
      </c>
      <c r="C161" s="10">
        <v>522</v>
      </c>
      <c r="D161" s="10">
        <v>4985</v>
      </c>
      <c r="E161" s="10">
        <v>9578</v>
      </c>
      <c r="F161" s="10">
        <v>2265</v>
      </c>
      <c r="G161" s="10">
        <v>198</v>
      </c>
      <c r="H161" s="10"/>
      <c r="I161" s="10">
        <v>179</v>
      </c>
      <c r="J161" s="10">
        <v>346</v>
      </c>
      <c r="K161" s="10">
        <v>3035</v>
      </c>
      <c r="L161" s="10">
        <v>573</v>
      </c>
      <c r="M161" s="10">
        <v>21681</v>
      </c>
    </row>
    <row r="162" spans="1:13" x14ac:dyDescent="0.2">
      <c r="A162" s="10" t="s">
        <v>102</v>
      </c>
      <c r="B162" s="10" t="s">
        <v>41</v>
      </c>
      <c r="C162" s="10"/>
      <c r="D162" s="10"/>
      <c r="E162" s="10"/>
      <c r="F162" s="10">
        <v>18</v>
      </c>
      <c r="G162" s="10"/>
      <c r="H162" s="10"/>
      <c r="I162" s="10"/>
      <c r="J162" s="10"/>
      <c r="K162" s="10"/>
      <c r="L162" s="10"/>
      <c r="M162" s="10">
        <v>18</v>
      </c>
    </row>
    <row r="163" spans="1:13" x14ac:dyDescent="0.2">
      <c r="A163" s="10" t="s">
        <v>102</v>
      </c>
      <c r="B163" s="10" t="s">
        <v>6</v>
      </c>
      <c r="C163" s="10">
        <v>3</v>
      </c>
      <c r="D163" s="10">
        <v>214</v>
      </c>
      <c r="E163" s="10">
        <v>11.5</v>
      </c>
      <c r="F163" s="10">
        <v>29</v>
      </c>
      <c r="G163" s="10">
        <v>2</v>
      </c>
      <c r="H163" s="10"/>
      <c r="I163" s="10">
        <v>62</v>
      </c>
      <c r="J163" s="10"/>
      <c r="K163" s="10"/>
      <c r="L163" s="10"/>
      <c r="M163" s="10">
        <v>321.5</v>
      </c>
    </row>
    <row r="164" spans="1:13" x14ac:dyDescent="0.2">
      <c r="A164" s="10" t="s">
        <v>102</v>
      </c>
      <c r="B164" s="10" t="s">
        <v>44</v>
      </c>
      <c r="C164" s="10"/>
      <c r="D164" s="10"/>
      <c r="E164" s="10">
        <v>63</v>
      </c>
      <c r="F164" s="10"/>
      <c r="G164" s="10"/>
      <c r="H164" s="10"/>
      <c r="I164" s="10"/>
      <c r="J164" s="10"/>
      <c r="K164" s="10"/>
      <c r="L164" s="10"/>
      <c r="M164" s="10">
        <v>63</v>
      </c>
    </row>
    <row r="165" spans="1:13" x14ac:dyDescent="0.2">
      <c r="A165" s="10" t="s">
        <v>102</v>
      </c>
      <c r="B165" s="10" t="s">
        <v>47</v>
      </c>
      <c r="C165" s="10"/>
      <c r="D165" s="10"/>
      <c r="E165" s="10"/>
      <c r="F165" s="10">
        <v>1150</v>
      </c>
      <c r="G165" s="10"/>
      <c r="H165" s="10"/>
      <c r="I165" s="10"/>
      <c r="J165" s="10"/>
      <c r="K165" s="10"/>
      <c r="L165" s="10"/>
      <c r="M165" s="10">
        <v>1150</v>
      </c>
    </row>
    <row r="166" spans="1:13" x14ac:dyDescent="0.2">
      <c r="A166" s="10" t="s">
        <v>102</v>
      </c>
      <c r="B166" s="10" t="s">
        <v>49</v>
      </c>
      <c r="C166" s="10"/>
      <c r="D166" s="10"/>
      <c r="E166" s="10"/>
      <c r="F166" s="10"/>
      <c r="G166" s="10"/>
      <c r="H166" s="10"/>
      <c r="I166" s="10"/>
      <c r="J166" s="10">
        <v>10</v>
      </c>
      <c r="K166" s="10"/>
      <c r="L166" s="10"/>
      <c r="M166" s="10">
        <v>10</v>
      </c>
    </row>
    <row r="167" spans="1:13" x14ac:dyDescent="0.2">
      <c r="A167" s="10" t="s">
        <v>102</v>
      </c>
      <c r="B167" s="10" t="s">
        <v>53</v>
      </c>
      <c r="C167" s="10"/>
      <c r="D167" s="10"/>
      <c r="E167" s="10"/>
      <c r="F167" s="10">
        <v>8</v>
      </c>
      <c r="G167" s="10"/>
      <c r="H167" s="10"/>
      <c r="I167" s="10">
        <v>33</v>
      </c>
      <c r="J167" s="10">
        <v>1</v>
      </c>
      <c r="K167" s="10"/>
      <c r="L167" s="10"/>
      <c r="M167" s="10">
        <v>42</v>
      </c>
    </row>
    <row r="168" spans="1:13" x14ac:dyDescent="0.2">
      <c r="A168" s="10" t="s">
        <v>102</v>
      </c>
      <c r="B168" s="10" t="s">
        <v>77</v>
      </c>
      <c r="C168" s="10">
        <v>530</v>
      </c>
      <c r="D168" s="10">
        <v>408</v>
      </c>
      <c r="E168" s="10">
        <v>5674</v>
      </c>
      <c r="F168" s="10">
        <v>2680</v>
      </c>
      <c r="G168" s="10"/>
      <c r="H168" s="10"/>
      <c r="I168" s="10">
        <v>71</v>
      </c>
      <c r="J168" s="10">
        <v>57</v>
      </c>
      <c r="K168" s="10">
        <v>24</v>
      </c>
      <c r="L168" s="10">
        <v>8</v>
      </c>
      <c r="M168" s="10">
        <v>9452</v>
      </c>
    </row>
    <row r="169" spans="1:13" x14ac:dyDescent="0.2">
      <c r="A169" s="261" t="s">
        <v>142</v>
      </c>
      <c r="B169" s="261"/>
      <c r="C169" s="261">
        <v>1554</v>
      </c>
      <c r="D169" s="261">
        <v>7050</v>
      </c>
      <c r="E169" s="261">
        <v>16203.5</v>
      </c>
      <c r="F169" s="261">
        <v>6769</v>
      </c>
      <c r="G169" s="261">
        <v>225</v>
      </c>
      <c r="H169" s="261"/>
      <c r="I169" s="261">
        <v>1290</v>
      </c>
      <c r="J169" s="261">
        <v>808</v>
      </c>
      <c r="K169" s="261">
        <v>4016</v>
      </c>
      <c r="L169" s="261">
        <v>617</v>
      </c>
      <c r="M169" s="261">
        <v>38532.5</v>
      </c>
    </row>
    <row r="170" spans="1:13" x14ac:dyDescent="0.2">
      <c r="A170" s="10" t="s">
        <v>240</v>
      </c>
      <c r="B170" s="10" t="s">
        <v>74</v>
      </c>
      <c r="C170" s="10"/>
      <c r="D170" s="10"/>
      <c r="E170" s="10"/>
      <c r="F170" s="10"/>
      <c r="G170" s="10"/>
      <c r="H170" s="10"/>
      <c r="I170" s="10"/>
      <c r="J170" s="10">
        <v>145</v>
      </c>
      <c r="K170" s="10"/>
      <c r="L170" s="10"/>
      <c r="M170" s="10">
        <v>145</v>
      </c>
    </row>
    <row r="171" spans="1:13" x14ac:dyDescent="0.2">
      <c r="A171" s="10" t="s">
        <v>240</v>
      </c>
      <c r="B171" s="10" t="s">
        <v>75</v>
      </c>
      <c r="C171" s="10"/>
      <c r="D171" s="10"/>
      <c r="E171" s="10"/>
      <c r="F171" s="10"/>
      <c r="G171" s="10"/>
      <c r="H171" s="10"/>
      <c r="I171" s="10"/>
      <c r="J171" s="10">
        <v>155</v>
      </c>
      <c r="K171" s="10"/>
      <c r="L171" s="10"/>
      <c r="M171" s="10">
        <v>155</v>
      </c>
    </row>
    <row r="172" spans="1:13" x14ac:dyDescent="0.2">
      <c r="A172" s="10" t="s">
        <v>240</v>
      </c>
      <c r="B172" s="10" t="s">
        <v>76</v>
      </c>
      <c r="C172" s="10"/>
      <c r="D172" s="10"/>
      <c r="E172" s="10"/>
      <c r="F172" s="10"/>
      <c r="G172" s="10"/>
      <c r="H172" s="10"/>
      <c r="I172" s="10"/>
      <c r="J172" s="10">
        <v>143</v>
      </c>
      <c r="K172" s="10"/>
      <c r="L172" s="10"/>
      <c r="M172" s="10">
        <v>143</v>
      </c>
    </row>
    <row r="173" spans="1:13" x14ac:dyDescent="0.2">
      <c r="A173" s="10" t="s">
        <v>240</v>
      </c>
      <c r="B173" s="10" t="s">
        <v>5</v>
      </c>
      <c r="C173" s="10"/>
      <c r="D173" s="10"/>
      <c r="E173" s="10"/>
      <c r="F173" s="10"/>
      <c r="G173" s="10"/>
      <c r="H173" s="10"/>
      <c r="I173" s="10"/>
      <c r="J173" s="10">
        <v>215</v>
      </c>
      <c r="K173" s="10"/>
      <c r="L173" s="10"/>
      <c r="M173" s="10">
        <v>215</v>
      </c>
    </row>
    <row r="174" spans="1:13" x14ac:dyDescent="0.2">
      <c r="A174" s="261" t="s">
        <v>241</v>
      </c>
      <c r="B174" s="261"/>
      <c r="C174" s="261"/>
      <c r="D174" s="261"/>
      <c r="E174" s="261"/>
      <c r="F174" s="261"/>
      <c r="G174" s="261"/>
      <c r="H174" s="261"/>
      <c r="I174" s="261"/>
      <c r="J174" s="261">
        <v>658</v>
      </c>
      <c r="K174" s="261"/>
      <c r="L174" s="261"/>
      <c r="M174" s="261">
        <v>658</v>
      </c>
    </row>
    <row r="175" spans="1:13" x14ac:dyDescent="0.2">
      <c r="A175" s="10" t="s">
        <v>125</v>
      </c>
      <c r="B175" s="10" t="s">
        <v>74</v>
      </c>
      <c r="C175" s="10">
        <v>6</v>
      </c>
      <c r="D175" s="10">
        <v>31</v>
      </c>
      <c r="E175" s="10">
        <v>94</v>
      </c>
      <c r="F175" s="10">
        <v>1464</v>
      </c>
      <c r="G175" s="10">
        <v>99</v>
      </c>
      <c r="H175" s="10">
        <v>6</v>
      </c>
      <c r="I175" s="10">
        <v>498</v>
      </c>
      <c r="J175" s="10">
        <v>109</v>
      </c>
      <c r="K175" s="10">
        <v>29</v>
      </c>
      <c r="L175" s="10">
        <v>19</v>
      </c>
      <c r="M175" s="10">
        <v>2355</v>
      </c>
    </row>
    <row r="176" spans="1:13" x14ac:dyDescent="0.2">
      <c r="A176" s="10" t="s">
        <v>125</v>
      </c>
      <c r="B176" s="10" t="s">
        <v>82</v>
      </c>
      <c r="C176" s="10"/>
      <c r="D176" s="10"/>
      <c r="E176" s="10"/>
      <c r="F176" s="10"/>
      <c r="G176" s="10">
        <v>2</v>
      </c>
      <c r="H176" s="10"/>
      <c r="I176" s="10"/>
      <c r="J176" s="10"/>
      <c r="K176" s="10"/>
      <c r="L176" s="10"/>
      <c r="M176" s="10">
        <v>2</v>
      </c>
    </row>
    <row r="177" spans="1:13" x14ac:dyDescent="0.2">
      <c r="A177" s="10" t="s">
        <v>125</v>
      </c>
      <c r="B177" s="10" t="s">
        <v>75</v>
      </c>
      <c r="C177" s="10">
        <v>1282</v>
      </c>
      <c r="D177" s="10">
        <v>455</v>
      </c>
      <c r="E177" s="10">
        <v>889</v>
      </c>
      <c r="F177" s="10">
        <v>442</v>
      </c>
      <c r="G177" s="10">
        <v>25</v>
      </c>
      <c r="H177" s="10">
        <v>256</v>
      </c>
      <c r="I177" s="10">
        <v>877</v>
      </c>
      <c r="J177" s="10">
        <v>1229</v>
      </c>
      <c r="K177" s="10">
        <v>346</v>
      </c>
      <c r="L177" s="10">
        <v>373</v>
      </c>
      <c r="M177" s="10">
        <v>6174</v>
      </c>
    </row>
    <row r="178" spans="1:13" x14ac:dyDescent="0.2">
      <c r="A178" s="10" t="s">
        <v>125</v>
      </c>
      <c r="B178" s="10" t="s">
        <v>4</v>
      </c>
      <c r="C178" s="10">
        <v>11</v>
      </c>
      <c r="D178" s="10"/>
      <c r="E178" s="10">
        <v>4</v>
      </c>
      <c r="F178" s="10">
        <v>41</v>
      </c>
      <c r="G178" s="10">
        <v>4</v>
      </c>
      <c r="H178" s="10"/>
      <c r="I178" s="10"/>
      <c r="J178" s="10">
        <v>6</v>
      </c>
      <c r="K178" s="10">
        <v>38</v>
      </c>
      <c r="L178" s="10">
        <v>7</v>
      </c>
      <c r="M178" s="10">
        <v>111</v>
      </c>
    </row>
    <row r="179" spans="1:13" x14ac:dyDescent="0.2">
      <c r="A179" s="10" t="s">
        <v>125</v>
      </c>
      <c r="B179" s="10" t="s">
        <v>76</v>
      </c>
      <c r="C179" s="10">
        <v>3596</v>
      </c>
      <c r="D179" s="10">
        <v>804</v>
      </c>
      <c r="E179" s="10">
        <v>76</v>
      </c>
      <c r="F179" s="10">
        <v>505</v>
      </c>
      <c r="G179" s="10">
        <v>29</v>
      </c>
      <c r="H179" s="10">
        <v>156</v>
      </c>
      <c r="I179" s="10">
        <v>3169</v>
      </c>
      <c r="J179" s="10">
        <v>2494</v>
      </c>
      <c r="K179" s="10">
        <v>1523</v>
      </c>
      <c r="L179" s="10">
        <v>1430</v>
      </c>
      <c r="M179" s="10">
        <v>13782</v>
      </c>
    </row>
    <row r="180" spans="1:13" x14ac:dyDescent="0.2">
      <c r="A180" s="10" t="s">
        <v>125</v>
      </c>
      <c r="B180" s="10" t="s">
        <v>5</v>
      </c>
      <c r="C180" s="10">
        <v>211</v>
      </c>
      <c r="D180" s="10">
        <v>526</v>
      </c>
      <c r="E180" s="10">
        <v>9835</v>
      </c>
      <c r="F180" s="10">
        <v>58213</v>
      </c>
      <c r="G180" s="10">
        <v>3145</v>
      </c>
      <c r="H180" s="10">
        <v>16985</v>
      </c>
      <c r="I180" s="10">
        <v>25235</v>
      </c>
      <c r="J180" s="10">
        <v>12645</v>
      </c>
      <c r="K180" s="10">
        <v>4445</v>
      </c>
      <c r="L180" s="10">
        <v>2442</v>
      </c>
      <c r="M180" s="10">
        <v>133682</v>
      </c>
    </row>
    <row r="181" spans="1:13" x14ac:dyDescent="0.2">
      <c r="A181" s="10" t="s">
        <v>125</v>
      </c>
      <c r="B181" s="10" t="s">
        <v>41</v>
      </c>
      <c r="C181" s="10"/>
      <c r="D181" s="10"/>
      <c r="E181" s="10"/>
      <c r="F181" s="10">
        <v>1</v>
      </c>
      <c r="G181" s="10">
        <v>2</v>
      </c>
      <c r="H181" s="10"/>
      <c r="I181" s="10"/>
      <c r="J181" s="10">
        <v>1</v>
      </c>
      <c r="K181" s="10">
        <v>2</v>
      </c>
      <c r="L181" s="10">
        <v>3</v>
      </c>
      <c r="M181" s="10">
        <v>9</v>
      </c>
    </row>
    <row r="182" spans="1:13" x14ac:dyDescent="0.2">
      <c r="A182" s="10" t="s">
        <v>125</v>
      </c>
      <c r="B182" s="10" t="s">
        <v>6</v>
      </c>
      <c r="C182" s="10">
        <v>77</v>
      </c>
      <c r="D182" s="10">
        <v>131</v>
      </c>
      <c r="E182" s="10">
        <v>654</v>
      </c>
      <c r="F182" s="10">
        <v>1947</v>
      </c>
      <c r="G182" s="10">
        <v>27</v>
      </c>
      <c r="H182" s="10">
        <v>93</v>
      </c>
      <c r="I182" s="10">
        <v>282</v>
      </c>
      <c r="J182" s="10">
        <v>50</v>
      </c>
      <c r="K182" s="10">
        <v>27</v>
      </c>
      <c r="L182" s="10">
        <v>20</v>
      </c>
      <c r="M182" s="10">
        <v>3308</v>
      </c>
    </row>
    <row r="183" spans="1:13" x14ac:dyDescent="0.2">
      <c r="A183" s="10" t="s">
        <v>125</v>
      </c>
      <c r="B183" s="10" t="s">
        <v>44</v>
      </c>
      <c r="C183" s="10">
        <v>10</v>
      </c>
      <c r="D183" s="10">
        <v>10</v>
      </c>
      <c r="E183" s="10">
        <v>10</v>
      </c>
      <c r="F183" s="10">
        <v>30</v>
      </c>
      <c r="G183" s="10"/>
      <c r="H183" s="10"/>
      <c r="I183" s="10"/>
      <c r="J183" s="10"/>
      <c r="K183" s="10"/>
      <c r="L183" s="10"/>
      <c r="M183" s="10">
        <v>60</v>
      </c>
    </row>
    <row r="184" spans="1:13" x14ac:dyDescent="0.2">
      <c r="A184" s="10" t="s">
        <v>125</v>
      </c>
      <c r="B184" s="10" t="s">
        <v>7</v>
      </c>
      <c r="C184" s="10">
        <v>2</v>
      </c>
      <c r="D184" s="10">
        <v>3</v>
      </c>
      <c r="E184" s="10">
        <v>33</v>
      </c>
      <c r="F184" s="10">
        <v>27</v>
      </c>
      <c r="G184" s="10"/>
      <c r="H184" s="10"/>
      <c r="I184" s="10"/>
      <c r="J184" s="10"/>
      <c r="K184" s="10"/>
      <c r="L184" s="10"/>
      <c r="M184" s="10">
        <v>65</v>
      </c>
    </row>
    <row r="185" spans="1:13" x14ac:dyDescent="0.2">
      <c r="A185" s="10" t="s">
        <v>125</v>
      </c>
      <c r="B185" s="10" t="s">
        <v>77</v>
      </c>
      <c r="C185" s="10">
        <v>7</v>
      </c>
      <c r="D185" s="10">
        <v>95</v>
      </c>
      <c r="E185" s="10">
        <v>991</v>
      </c>
      <c r="F185" s="10">
        <v>4352</v>
      </c>
      <c r="G185" s="10">
        <v>8</v>
      </c>
      <c r="H185" s="10">
        <v>1</v>
      </c>
      <c r="I185" s="10">
        <v>13</v>
      </c>
      <c r="J185" s="10">
        <v>14</v>
      </c>
      <c r="K185" s="10">
        <v>52</v>
      </c>
      <c r="L185" s="10">
        <v>31</v>
      </c>
      <c r="M185" s="10">
        <v>5564</v>
      </c>
    </row>
    <row r="186" spans="1:13" x14ac:dyDescent="0.2">
      <c r="A186" s="261" t="s">
        <v>143</v>
      </c>
      <c r="B186" s="261"/>
      <c r="C186" s="261">
        <v>5202</v>
      </c>
      <c r="D186" s="261">
        <v>2055</v>
      </c>
      <c r="E186" s="261">
        <v>12586</v>
      </c>
      <c r="F186" s="261">
        <v>67022</v>
      </c>
      <c r="G186" s="261">
        <v>3341</v>
      </c>
      <c r="H186" s="261">
        <v>17497</v>
      </c>
      <c r="I186" s="261">
        <v>30074</v>
      </c>
      <c r="J186" s="261">
        <v>16548</v>
      </c>
      <c r="K186" s="261">
        <v>6462</v>
      </c>
      <c r="L186" s="261">
        <v>4325</v>
      </c>
      <c r="M186" s="261">
        <v>165112</v>
      </c>
    </row>
    <row r="187" spans="1:13" x14ac:dyDescent="0.2">
      <c r="A187" s="10" t="s">
        <v>169</v>
      </c>
      <c r="B187" s="10" t="s">
        <v>74</v>
      </c>
      <c r="C187" s="10"/>
      <c r="D187" s="10"/>
      <c r="E187" s="10"/>
      <c r="F187" s="10">
        <v>25</v>
      </c>
      <c r="G187" s="10">
        <v>290</v>
      </c>
      <c r="H187" s="10"/>
      <c r="I187" s="10">
        <v>3398</v>
      </c>
      <c r="J187" s="10">
        <v>1170</v>
      </c>
      <c r="K187" s="10"/>
      <c r="L187" s="10"/>
      <c r="M187" s="10">
        <v>4883</v>
      </c>
    </row>
    <row r="188" spans="1:13" x14ac:dyDescent="0.2">
      <c r="A188" s="10" t="s">
        <v>169</v>
      </c>
      <c r="B188" s="10" t="s">
        <v>75</v>
      </c>
      <c r="C188" s="10">
        <v>232</v>
      </c>
      <c r="D188" s="10">
        <v>41</v>
      </c>
      <c r="E188" s="10"/>
      <c r="F188" s="10"/>
      <c r="G188" s="10">
        <v>2</v>
      </c>
      <c r="H188" s="10"/>
      <c r="I188" s="10">
        <v>21</v>
      </c>
      <c r="J188" s="10">
        <v>13</v>
      </c>
      <c r="K188" s="10">
        <v>37</v>
      </c>
      <c r="L188" s="10">
        <v>106</v>
      </c>
      <c r="M188" s="10">
        <v>452</v>
      </c>
    </row>
    <row r="189" spans="1:13" x14ac:dyDescent="0.2">
      <c r="A189" s="10" t="s">
        <v>169</v>
      </c>
      <c r="B189" s="10" t="s">
        <v>76</v>
      </c>
      <c r="C189" s="10">
        <v>2485</v>
      </c>
      <c r="D189" s="10">
        <v>488</v>
      </c>
      <c r="E189" s="10"/>
      <c r="F189" s="10">
        <v>5</v>
      </c>
      <c r="G189" s="10">
        <v>8</v>
      </c>
      <c r="H189" s="10"/>
      <c r="I189" s="10">
        <v>12</v>
      </c>
      <c r="J189" s="10">
        <v>28</v>
      </c>
      <c r="K189" s="10">
        <v>553</v>
      </c>
      <c r="L189" s="10">
        <v>778</v>
      </c>
      <c r="M189" s="10">
        <v>4357</v>
      </c>
    </row>
    <row r="190" spans="1:13" x14ac:dyDescent="0.2">
      <c r="A190" s="10" t="s">
        <v>169</v>
      </c>
      <c r="B190" s="10" t="s">
        <v>5</v>
      </c>
      <c r="C190" s="10">
        <v>514</v>
      </c>
      <c r="D190" s="10">
        <v>174</v>
      </c>
      <c r="E190" s="10"/>
      <c r="F190" s="10">
        <v>55</v>
      </c>
      <c r="G190" s="10">
        <v>80</v>
      </c>
      <c r="H190" s="10"/>
      <c r="I190" s="10">
        <v>206</v>
      </c>
      <c r="J190" s="10">
        <v>270</v>
      </c>
      <c r="K190" s="10">
        <v>465</v>
      </c>
      <c r="L190" s="10">
        <v>754</v>
      </c>
      <c r="M190" s="10">
        <v>2518</v>
      </c>
    </row>
    <row r="191" spans="1:13" x14ac:dyDescent="0.2">
      <c r="A191" s="10" t="s">
        <v>169</v>
      </c>
      <c r="B191" s="10" t="s">
        <v>6</v>
      </c>
      <c r="C191" s="10"/>
      <c r="D191" s="10"/>
      <c r="E191" s="10"/>
      <c r="F191" s="10">
        <v>201</v>
      </c>
      <c r="G191" s="10">
        <v>143</v>
      </c>
      <c r="H191" s="10"/>
      <c r="I191" s="10">
        <v>216</v>
      </c>
      <c r="J191" s="10"/>
      <c r="K191" s="10"/>
      <c r="L191" s="10"/>
      <c r="M191" s="10">
        <v>560</v>
      </c>
    </row>
    <row r="192" spans="1:13" x14ac:dyDescent="0.2">
      <c r="A192" s="10" t="s">
        <v>169</v>
      </c>
      <c r="B192" s="10" t="s">
        <v>47</v>
      </c>
      <c r="C192" s="10"/>
      <c r="D192" s="10"/>
      <c r="E192" s="10"/>
      <c r="F192" s="10">
        <v>16850</v>
      </c>
      <c r="G192" s="10"/>
      <c r="H192" s="10"/>
      <c r="I192" s="10"/>
      <c r="J192" s="10"/>
      <c r="K192" s="10"/>
      <c r="L192" s="10"/>
      <c r="M192" s="10">
        <v>16850</v>
      </c>
    </row>
    <row r="193" spans="1:13" x14ac:dyDescent="0.2">
      <c r="A193" s="10" t="s">
        <v>169</v>
      </c>
      <c r="B193" s="10" t="s">
        <v>51</v>
      </c>
      <c r="C193" s="10"/>
      <c r="D193" s="10"/>
      <c r="E193" s="10"/>
      <c r="F193" s="10"/>
      <c r="G193" s="10"/>
      <c r="H193" s="10"/>
      <c r="I193" s="10">
        <v>400</v>
      </c>
      <c r="J193" s="10"/>
      <c r="K193" s="10"/>
      <c r="L193" s="10"/>
      <c r="M193" s="10">
        <v>400</v>
      </c>
    </row>
    <row r="194" spans="1:13" x14ac:dyDescent="0.2">
      <c r="A194" s="10" t="s">
        <v>169</v>
      </c>
      <c r="B194" s="10" t="s">
        <v>77</v>
      </c>
      <c r="C194" s="10"/>
      <c r="D194" s="10"/>
      <c r="E194" s="10"/>
      <c r="F194" s="10">
        <v>4</v>
      </c>
      <c r="G194" s="10"/>
      <c r="H194" s="10"/>
      <c r="I194" s="10">
        <v>25</v>
      </c>
      <c r="J194" s="10">
        <v>60</v>
      </c>
      <c r="K194" s="10"/>
      <c r="L194" s="10"/>
      <c r="M194" s="10">
        <v>89</v>
      </c>
    </row>
    <row r="195" spans="1:13" x14ac:dyDescent="0.2">
      <c r="A195" s="261" t="s">
        <v>177</v>
      </c>
      <c r="B195" s="261"/>
      <c r="C195" s="261">
        <v>3231</v>
      </c>
      <c r="D195" s="261">
        <v>703</v>
      </c>
      <c r="E195" s="261"/>
      <c r="F195" s="261">
        <v>17140</v>
      </c>
      <c r="G195" s="261">
        <v>523</v>
      </c>
      <c r="H195" s="261"/>
      <c r="I195" s="261">
        <v>4278</v>
      </c>
      <c r="J195" s="261">
        <v>1541</v>
      </c>
      <c r="K195" s="261">
        <v>1055</v>
      </c>
      <c r="L195" s="261">
        <v>1638</v>
      </c>
      <c r="M195" s="261">
        <v>30109</v>
      </c>
    </row>
    <row r="196" spans="1:13" x14ac:dyDescent="0.2">
      <c r="A196" s="10" t="s">
        <v>245</v>
      </c>
      <c r="B196" s="10" t="s">
        <v>75</v>
      </c>
      <c r="C196" s="10"/>
      <c r="D196" s="10"/>
      <c r="E196" s="10"/>
      <c r="F196" s="10"/>
      <c r="G196" s="10"/>
      <c r="H196" s="10"/>
      <c r="I196" s="10"/>
      <c r="J196" s="10"/>
      <c r="K196" s="10">
        <v>94</v>
      </c>
      <c r="L196" s="10">
        <v>194</v>
      </c>
      <c r="M196" s="10">
        <v>288</v>
      </c>
    </row>
    <row r="197" spans="1:13" x14ac:dyDescent="0.2">
      <c r="A197" s="10" t="s">
        <v>245</v>
      </c>
      <c r="B197" s="10" t="s">
        <v>76</v>
      </c>
      <c r="C197" s="10"/>
      <c r="D197" s="10"/>
      <c r="E197" s="10"/>
      <c r="F197" s="10"/>
      <c r="G197" s="10"/>
      <c r="H197" s="10"/>
      <c r="I197" s="10"/>
      <c r="J197" s="10"/>
      <c r="K197" s="10">
        <v>515</v>
      </c>
      <c r="L197" s="10">
        <v>1177</v>
      </c>
      <c r="M197" s="10">
        <v>1692</v>
      </c>
    </row>
    <row r="198" spans="1:13" x14ac:dyDescent="0.2">
      <c r="A198" s="10" t="s">
        <v>245</v>
      </c>
      <c r="B198" s="10" t="s">
        <v>5</v>
      </c>
      <c r="C198" s="10"/>
      <c r="D198" s="10"/>
      <c r="E198" s="10"/>
      <c r="F198" s="10"/>
      <c r="G198" s="10"/>
      <c r="H198" s="10"/>
      <c r="I198" s="10"/>
      <c r="J198" s="10"/>
      <c r="K198" s="10">
        <v>290</v>
      </c>
      <c r="L198" s="10">
        <v>1465</v>
      </c>
      <c r="M198" s="10">
        <v>1755</v>
      </c>
    </row>
    <row r="199" spans="1:13" x14ac:dyDescent="0.2">
      <c r="A199" s="10" t="s">
        <v>245</v>
      </c>
      <c r="B199" s="10" t="s">
        <v>7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>
        <v>1</v>
      </c>
      <c r="M199" s="10">
        <v>1</v>
      </c>
    </row>
    <row r="200" spans="1:13" x14ac:dyDescent="0.2">
      <c r="A200" s="261" t="s">
        <v>253</v>
      </c>
      <c r="B200" s="261"/>
      <c r="C200" s="261"/>
      <c r="D200" s="261"/>
      <c r="E200" s="261"/>
      <c r="F200" s="261"/>
      <c r="G200" s="261"/>
      <c r="H200" s="261"/>
      <c r="I200" s="261"/>
      <c r="J200" s="261"/>
      <c r="K200" s="261">
        <v>899</v>
      </c>
      <c r="L200" s="261">
        <v>2837</v>
      </c>
      <c r="M200" s="261">
        <v>3736</v>
      </c>
    </row>
    <row r="201" spans="1:13" x14ac:dyDescent="0.2">
      <c r="A201" s="10" t="s">
        <v>194</v>
      </c>
      <c r="B201" s="10" t="s">
        <v>74</v>
      </c>
      <c r="C201" s="10"/>
      <c r="D201" s="10"/>
      <c r="E201" s="10">
        <v>6</v>
      </c>
      <c r="F201" s="10"/>
      <c r="G201" s="10"/>
      <c r="H201" s="10"/>
      <c r="I201" s="10"/>
      <c r="J201" s="10"/>
      <c r="K201" s="10"/>
      <c r="L201" s="10"/>
      <c r="M201" s="10">
        <v>6</v>
      </c>
    </row>
    <row r="202" spans="1:13" x14ac:dyDescent="0.2">
      <c r="A202" s="10" t="s">
        <v>194</v>
      </c>
      <c r="B202" s="10" t="s">
        <v>75</v>
      </c>
      <c r="C202" s="10"/>
      <c r="D202" s="10"/>
      <c r="E202" s="10">
        <v>68</v>
      </c>
      <c r="F202" s="10"/>
      <c r="G202" s="10"/>
      <c r="H202" s="10"/>
      <c r="I202" s="10"/>
      <c r="J202" s="10"/>
      <c r="K202" s="10"/>
      <c r="L202" s="10"/>
      <c r="M202" s="10">
        <v>68</v>
      </c>
    </row>
    <row r="203" spans="1:13" x14ac:dyDescent="0.2">
      <c r="A203" s="10" t="s">
        <v>194</v>
      </c>
      <c r="B203" s="10" t="s">
        <v>5</v>
      </c>
      <c r="C203" s="10"/>
      <c r="D203" s="10"/>
      <c r="E203" s="10">
        <v>18</v>
      </c>
      <c r="F203" s="10"/>
      <c r="G203" s="10"/>
      <c r="H203" s="10"/>
      <c r="I203" s="10"/>
      <c r="J203" s="10"/>
      <c r="K203" s="10"/>
      <c r="L203" s="10"/>
      <c r="M203" s="10">
        <v>18</v>
      </c>
    </row>
    <row r="204" spans="1:13" x14ac:dyDescent="0.2">
      <c r="A204" s="10" t="s">
        <v>194</v>
      </c>
      <c r="B204" s="10" t="s">
        <v>77</v>
      </c>
      <c r="C204" s="10"/>
      <c r="D204" s="10"/>
      <c r="E204" s="10">
        <v>2412.5</v>
      </c>
      <c r="F204" s="10"/>
      <c r="G204" s="10"/>
      <c r="H204" s="10"/>
      <c r="I204" s="10"/>
      <c r="J204" s="10"/>
      <c r="K204" s="10"/>
      <c r="L204" s="10"/>
      <c r="M204" s="10">
        <v>2412.5</v>
      </c>
    </row>
    <row r="205" spans="1:13" x14ac:dyDescent="0.2">
      <c r="A205" s="261" t="s">
        <v>200</v>
      </c>
      <c r="B205" s="261"/>
      <c r="C205" s="261"/>
      <c r="D205" s="261"/>
      <c r="E205" s="261">
        <v>2504.5</v>
      </c>
      <c r="F205" s="261"/>
      <c r="G205" s="261"/>
      <c r="H205" s="261"/>
      <c r="I205" s="261"/>
      <c r="J205" s="261"/>
      <c r="K205" s="261"/>
      <c r="L205" s="261"/>
      <c r="M205" s="261">
        <v>2504.5</v>
      </c>
    </row>
    <row r="206" spans="1:13" x14ac:dyDescent="0.2">
      <c r="A206" s="10" t="s">
        <v>119</v>
      </c>
      <c r="B206" s="10" t="s">
        <v>74</v>
      </c>
      <c r="C206" s="10"/>
      <c r="D206" s="10"/>
      <c r="E206" s="10"/>
      <c r="F206" s="10">
        <v>30</v>
      </c>
      <c r="G206" s="10">
        <v>83</v>
      </c>
      <c r="H206" s="10"/>
      <c r="I206" s="10">
        <v>88</v>
      </c>
      <c r="J206" s="10">
        <v>21</v>
      </c>
      <c r="K206" s="10"/>
      <c r="L206" s="10"/>
      <c r="M206" s="10">
        <v>222</v>
      </c>
    </row>
    <row r="207" spans="1:13" x14ac:dyDescent="0.2">
      <c r="A207" s="10" t="s">
        <v>119</v>
      </c>
      <c r="B207" s="10" t="s">
        <v>75</v>
      </c>
      <c r="C207" s="10">
        <v>97</v>
      </c>
      <c r="D207" s="10">
        <v>16</v>
      </c>
      <c r="E207" s="10">
        <v>17</v>
      </c>
      <c r="F207" s="10"/>
      <c r="G207" s="10">
        <v>2</v>
      </c>
      <c r="H207" s="10"/>
      <c r="I207" s="10">
        <v>3</v>
      </c>
      <c r="J207" s="10"/>
      <c r="K207" s="10">
        <v>210</v>
      </c>
      <c r="L207" s="10">
        <v>35</v>
      </c>
      <c r="M207" s="10">
        <v>380</v>
      </c>
    </row>
    <row r="208" spans="1:13" x14ac:dyDescent="0.2">
      <c r="A208" s="10" t="s">
        <v>119</v>
      </c>
      <c r="B208" s="10" t="s">
        <v>76</v>
      </c>
      <c r="C208" s="10">
        <v>439</v>
      </c>
      <c r="D208" s="10">
        <v>300</v>
      </c>
      <c r="E208" s="10"/>
      <c r="F208" s="10">
        <v>2</v>
      </c>
      <c r="G208" s="10"/>
      <c r="H208" s="10"/>
      <c r="I208" s="10"/>
      <c r="J208" s="10">
        <v>5</v>
      </c>
      <c r="K208" s="10">
        <v>1718</v>
      </c>
      <c r="L208" s="10">
        <v>154</v>
      </c>
      <c r="M208" s="10">
        <v>2618</v>
      </c>
    </row>
    <row r="209" spans="1:13" x14ac:dyDescent="0.2">
      <c r="A209" s="10" t="s">
        <v>119</v>
      </c>
      <c r="B209" s="10" t="s">
        <v>5</v>
      </c>
      <c r="C209" s="10">
        <v>169</v>
      </c>
      <c r="D209" s="10">
        <v>129</v>
      </c>
      <c r="E209" s="10">
        <v>63</v>
      </c>
      <c r="F209" s="10">
        <v>126</v>
      </c>
      <c r="G209" s="10">
        <v>75</v>
      </c>
      <c r="H209" s="10"/>
      <c r="I209" s="10">
        <v>6</v>
      </c>
      <c r="J209" s="10">
        <v>10</v>
      </c>
      <c r="K209" s="10">
        <v>829</v>
      </c>
      <c r="L209" s="10">
        <v>317</v>
      </c>
      <c r="M209" s="10">
        <v>1724</v>
      </c>
    </row>
    <row r="210" spans="1:13" x14ac:dyDescent="0.2">
      <c r="A210" s="10" t="s">
        <v>119</v>
      </c>
      <c r="B210" s="10" t="s">
        <v>6</v>
      </c>
      <c r="C210" s="10"/>
      <c r="D210" s="10"/>
      <c r="E210" s="10"/>
      <c r="F210" s="10">
        <v>20</v>
      </c>
      <c r="G210" s="10">
        <v>29</v>
      </c>
      <c r="H210" s="10"/>
      <c r="I210" s="10">
        <v>16</v>
      </c>
      <c r="J210" s="10"/>
      <c r="K210" s="10"/>
      <c r="L210" s="10"/>
      <c r="M210" s="10">
        <v>65</v>
      </c>
    </row>
    <row r="211" spans="1:13" x14ac:dyDescent="0.2">
      <c r="A211" s="10" t="s">
        <v>119</v>
      </c>
      <c r="B211" s="10" t="s">
        <v>77</v>
      </c>
      <c r="C211" s="10"/>
      <c r="D211" s="10"/>
      <c r="E211" s="10"/>
      <c r="F211" s="10">
        <v>3</v>
      </c>
      <c r="G211" s="10">
        <v>3</v>
      </c>
      <c r="H211" s="10"/>
      <c r="I211" s="10">
        <v>8</v>
      </c>
      <c r="J211" s="10">
        <v>16</v>
      </c>
      <c r="K211" s="10"/>
      <c r="L211" s="10"/>
      <c r="M211" s="10">
        <v>30</v>
      </c>
    </row>
    <row r="212" spans="1:13" x14ac:dyDescent="0.2">
      <c r="A212" s="261" t="s">
        <v>144</v>
      </c>
      <c r="B212" s="261"/>
      <c r="C212" s="261">
        <v>705</v>
      </c>
      <c r="D212" s="261">
        <v>445</v>
      </c>
      <c r="E212" s="261">
        <v>80</v>
      </c>
      <c r="F212" s="261">
        <v>181</v>
      </c>
      <c r="G212" s="261">
        <v>192</v>
      </c>
      <c r="H212" s="261"/>
      <c r="I212" s="261">
        <v>121</v>
      </c>
      <c r="J212" s="261">
        <v>52</v>
      </c>
      <c r="K212" s="261">
        <v>2757</v>
      </c>
      <c r="L212" s="261">
        <v>506</v>
      </c>
      <c r="M212" s="261">
        <v>5039</v>
      </c>
    </row>
    <row r="213" spans="1:13" x14ac:dyDescent="0.2">
      <c r="A213" s="10" t="s">
        <v>216</v>
      </c>
      <c r="B213" s="10" t="s">
        <v>74</v>
      </c>
      <c r="C213" s="10"/>
      <c r="D213" s="10"/>
      <c r="E213" s="10"/>
      <c r="F213" s="10">
        <v>1180</v>
      </c>
      <c r="G213" s="10">
        <v>4297</v>
      </c>
      <c r="H213" s="10"/>
      <c r="I213" s="10">
        <v>190</v>
      </c>
      <c r="J213" s="10">
        <v>745</v>
      </c>
      <c r="K213" s="10"/>
      <c r="L213" s="10"/>
      <c r="M213" s="10">
        <v>6412</v>
      </c>
    </row>
    <row r="214" spans="1:13" x14ac:dyDescent="0.2">
      <c r="A214" s="10" t="s">
        <v>216</v>
      </c>
      <c r="B214" s="10" t="s">
        <v>75</v>
      </c>
      <c r="C214" s="10"/>
      <c r="D214" s="10"/>
      <c r="E214" s="10"/>
      <c r="F214" s="10">
        <v>3</v>
      </c>
      <c r="G214" s="10">
        <v>506</v>
      </c>
      <c r="H214" s="10"/>
      <c r="I214" s="10">
        <v>7</v>
      </c>
      <c r="J214" s="10">
        <v>7</v>
      </c>
      <c r="K214" s="10">
        <v>163</v>
      </c>
      <c r="L214" s="10">
        <v>114</v>
      </c>
      <c r="M214" s="10">
        <v>800</v>
      </c>
    </row>
    <row r="215" spans="1:13" x14ac:dyDescent="0.2">
      <c r="A215" s="10" t="s">
        <v>216</v>
      </c>
      <c r="B215" s="10" t="s">
        <v>36</v>
      </c>
      <c r="C215" s="10"/>
      <c r="D215" s="10"/>
      <c r="E215" s="10"/>
      <c r="F215" s="10">
        <v>20</v>
      </c>
      <c r="G215" s="10"/>
      <c r="H215" s="10"/>
      <c r="I215" s="10"/>
      <c r="J215" s="10"/>
      <c r="K215" s="10"/>
      <c r="L215" s="10"/>
      <c r="M215" s="10">
        <v>20</v>
      </c>
    </row>
    <row r="216" spans="1:13" x14ac:dyDescent="0.2">
      <c r="A216" s="10" t="s">
        <v>216</v>
      </c>
      <c r="B216" s="10" t="s">
        <v>76</v>
      </c>
      <c r="C216" s="10"/>
      <c r="D216" s="10"/>
      <c r="E216" s="10"/>
      <c r="F216" s="10">
        <v>10</v>
      </c>
      <c r="G216" s="10"/>
      <c r="H216" s="10"/>
      <c r="I216" s="10"/>
      <c r="J216" s="10">
        <v>19</v>
      </c>
      <c r="K216" s="10">
        <v>1081</v>
      </c>
      <c r="L216" s="10">
        <v>666</v>
      </c>
      <c r="M216" s="10">
        <v>1776</v>
      </c>
    </row>
    <row r="217" spans="1:13" x14ac:dyDescent="0.2">
      <c r="A217" s="10" t="s">
        <v>216</v>
      </c>
      <c r="B217" s="10" t="s">
        <v>5</v>
      </c>
      <c r="C217" s="10"/>
      <c r="D217" s="10"/>
      <c r="E217" s="10"/>
      <c r="F217" s="10">
        <v>455</v>
      </c>
      <c r="G217" s="10">
        <v>150</v>
      </c>
      <c r="H217" s="10"/>
      <c r="I217" s="10">
        <v>40</v>
      </c>
      <c r="J217" s="10">
        <v>289</v>
      </c>
      <c r="K217" s="10">
        <v>1850</v>
      </c>
      <c r="L217" s="10">
        <v>2356</v>
      </c>
      <c r="M217" s="10">
        <v>5140</v>
      </c>
    </row>
    <row r="218" spans="1:13" x14ac:dyDescent="0.2">
      <c r="A218" s="10" t="s">
        <v>216</v>
      </c>
      <c r="B218" s="10" t="s">
        <v>6</v>
      </c>
      <c r="C218" s="10"/>
      <c r="D218" s="10"/>
      <c r="E218" s="10"/>
      <c r="F218" s="10">
        <v>890</v>
      </c>
      <c r="G218" s="10">
        <v>1223</v>
      </c>
      <c r="H218" s="10"/>
      <c r="I218" s="10">
        <v>112</v>
      </c>
      <c r="J218" s="10"/>
      <c r="K218" s="10">
        <v>11</v>
      </c>
      <c r="L218" s="10">
        <v>49</v>
      </c>
      <c r="M218" s="10">
        <v>2285</v>
      </c>
    </row>
    <row r="219" spans="1:13" x14ac:dyDescent="0.2">
      <c r="A219" s="10" t="s">
        <v>216</v>
      </c>
      <c r="B219" s="10" t="s">
        <v>47</v>
      </c>
      <c r="C219" s="10"/>
      <c r="D219" s="10"/>
      <c r="E219" s="10"/>
      <c r="F219" s="10">
        <v>8450</v>
      </c>
      <c r="G219" s="10"/>
      <c r="H219" s="10"/>
      <c r="I219" s="10"/>
      <c r="J219" s="10"/>
      <c r="K219" s="10"/>
      <c r="L219" s="10"/>
      <c r="M219" s="10">
        <v>8450</v>
      </c>
    </row>
    <row r="220" spans="1:13" x14ac:dyDescent="0.2">
      <c r="A220" s="10" t="s">
        <v>216</v>
      </c>
      <c r="B220" s="10" t="s">
        <v>51</v>
      </c>
      <c r="C220" s="10"/>
      <c r="D220" s="10"/>
      <c r="E220" s="10"/>
      <c r="F220" s="10"/>
      <c r="G220" s="10"/>
      <c r="H220" s="10"/>
      <c r="I220" s="10">
        <v>354</v>
      </c>
      <c r="J220" s="10"/>
      <c r="K220" s="10"/>
      <c r="L220" s="10"/>
      <c r="M220" s="10">
        <v>354</v>
      </c>
    </row>
    <row r="221" spans="1:13" x14ac:dyDescent="0.2">
      <c r="A221" s="10" t="s">
        <v>216</v>
      </c>
      <c r="B221" s="10" t="s">
        <v>77</v>
      </c>
      <c r="C221" s="10"/>
      <c r="D221" s="10"/>
      <c r="E221" s="10"/>
      <c r="F221" s="10">
        <v>253</v>
      </c>
      <c r="G221" s="10">
        <v>224</v>
      </c>
      <c r="H221" s="10"/>
      <c r="I221" s="10"/>
      <c r="J221" s="10"/>
      <c r="K221" s="10"/>
      <c r="L221" s="10"/>
      <c r="M221" s="10">
        <v>477</v>
      </c>
    </row>
    <row r="222" spans="1:13" x14ac:dyDescent="0.2">
      <c r="A222" s="261" t="s">
        <v>221</v>
      </c>
      <c r="B222" s="261"/>
      <c r="C222" s="261"/>
      <c r="D222" s="261"/>
      <c r="E222" s="261"/>
      <c r="F222" s="261">
        <v>11261</v>
      </c>
      <c r="G222" s="261">
        <v>6400</v>
      </c>
      <c r="H222" s="261"/>
      <c r="I222" s="261">
        <v>703</v>
      </c>
      <c r="J222" s="261">
        <v>1060</v>
      </c>
      <c r="K222" s="261">
        <v>3105</v>
      </c>
      <c r="L222" s="261">
        <v>3185</v>
      </c>
      <c r="M222" s="261">
        <v>25714</v>
      </c>
    </row>
    <row r="223" spans="1:13" x14ac:dyDescent="0.2">
      <c r="A223" s="10" t="s">
        <v>126</v>
      </c>
      <c r="B223" s="10" t="s">
        <v>74</v>
      </c>
      <c r="C223" s="10">
        <v>2</v>
      </c>
      <c r="D223" s="10"/>
      <c r="E223" s="10"/>
      <c r="F223" s="10"/>
      <c r="G223" s="10"/>
      <c r="H223" s="10"/>
      <c r="I223" s="10"/>
      <c r="J223" s="10">
        <v>69</v>
      </c>
      <c r="K223" s="10"/>
      <c r="L223" s="10"/>
      <c r="M223" s="10">
        <v>71</v>
      </c>
    </row>
    <row r="224" spans="1:13" x14ac:dyDescent="0.2">
      <c r="A224" s="10" t="s">
        <v>126</v>
      </c>
      <c r="B224" s="10" t="s">
        <v>75</v>
      </c>
      <c r="C224" s="10">
        <v>108</v>
      </c>
      <c r="D224" s="10"/>
      <c r="E224" s="10"/>
      <c r="F224" s="10"/>
      <c r="G224" s="10"/>
      <c r="H224" s="10">
        <v>9</v>
      </c>
      <c r="I224" s="10"/>
      <c r="J224" s="10">
        <v>16</v>
      </c>
      <c r="K224" s="10"/>
      <c r="L224" s="10"/>
      <c r="M224" s="10">
        <v>133</v>
      </c>
    </row>
    <row r="225" spans="1:13" x14ac:dyDescent="0.2">
      <c r="A225" s="10" t="s">
        <v>126</v>
      </c>
      <c r="B225" s="10" t="s">
        <v>76</v>
      </c>
      <c r="C225" s="10">
        <v>755</v>
      </c>
      <c r="D225" s="10"/>
      <c r="E225" s="10"/>
      <c r="F225" s="10"/>
      <c r="G225" s="10"/>
      <c r="H225" s="10"/>
      <c r="I225" s="10"/>
      <c r="J225" s="10">
        <v>54</v>
      </c>
      <c r="K225" s="10"/>
      <c r="L225" s="10"/>
      <c r="M225" s="10">
        <v>809</v>
      </c>
    </row>
    <row r="226" spans="1:13" x14ac:dyDescent="0.2">
      <c r="A226" s="10" t="s">
        <v>126</v>
      </c>
      <c r="B226" s="10" t="s">
        <v>5</v>
      </c>
      <c r="C226" s="10">
        <v>187</v>
      </c>
      <c r="D226" s="10"/>
      <c r="E226" s="10"/>
      <c r="F226" s="10"/>
      <c r="G226" s="10"/>
      <c r="H226" s="10">
        <v>235</v>
      </c>
      <c r="I226" s="10"/>
      <c r="J226" s="10">
        <v>796</v>
      </c>
      <c r="K226" s="10"/>
      <c r="L226" s="10"/>
      <c r="M226" s="10">
        <v>1218</v>
      </c>
    </row>
    <row r="227" spans="1:13" x14ac:dyDescent="0.2">
      <c r="A227" s="261" t="s">
        <v>145</v>
      </c>
      <c r="B227" s="261"/>
      <c r="C227" s="261">
        <v>1052</v>
      </c>
      <c r="D227" s="261"/>
      <c r="E227" s="261"/>
      <c r="F227" s="261"/>
      <c r="G227" s="261"/>
      <c r="H227" s="261">
        <v>244</v>
      </c>
      <c r="I227" s="261"/>
      <c r="J227" s="261">
        <v>935</v>
      </c>
      <c r="K227" s="261"/>
      <c r="L227" s="261"/>
      <c r="M227" s="261">
        <v>2231</v>
      </c>
    </row>
    <row r="228" spans="1:13" x14ac:dyDescent="0.2">
      <c r="A228" s="10" t="s">
        <v>184</v>
      </c>
      <c r="B228" s="10" t="s">
        <v>74</v>
      </c>
      <c r="C228" s="10"/>
      <c r="D228" s="10">
        <v>5</v>
      </c>
      <c r="E228" s="10">
        <v>1</v>
      </c>
      <c r="F228" s="10">
        <v>371</v>
      </c>
      <c r="G228" s="10">
        <v>13</v>
      </c>
      <c r="H228" s="10"/>
      <c r="I228" s="10">
        <v>5913</v>
      </c>
      <c r="J228" s="10">
        <v>300</v>
      </c>
      <c r="K228" s="10"/>
      <c r="L228" s="10"/>
      <c r="M228" s="10">
        <v>6603</v>
      </c>
    </row>
    <row r="229" spans="1:13" x14ac:dyDescent="0.2">
      <c r="A229" s="10" t="s">
        <v>184</v>
      </c>
      <c r="B229" s="10" t="s">
        <v>75</v>
      </c>
      <c r="C229" s="10"/>
      <c r="D229" s="10">
        <v>122</v>
      </c>
      <c r="E229" s="10">
        <v>11</v>
      </c>
      <c r="F229" s="10">
        <v>22</v>
      </c>
      <c r="G229" s="10"/>
      <c r="H229" s="10"/>
      <c r="I229" s="10">
        <v>80</v>
      </c>
      <c r="J229" s="10"/>
      <c r="K229" s="10">
        <v>12</v>
      </c>
      <c r="L229" s="10"/>
      <c r="M229" s="10">
        <v>247</v>
      </c>
    </row>
    <row r="230" spans="1:13" x14ac:dyDescent="0.2">
      <c r="A230" s="10" t="s">
        <v>184</v>
      </c>
      <c r="B230" s="10" t="s">
        <v>76</v>
      </c>
      <c r="C230" s="10"/>
      <c r="D230" s="10">
        <v>1170</v>
      </c>
      <c r="E230" s="10"/>
      <c r="F230" s="10">
        <v>208</v>
      </c>
      <c r="G230" s="10">
        <v>3</v>
      </c>
      <c r="H230" s="10"/>
      <c r="I230" s="10">
        <v>215</v>
      </c>
      <c r="J230" s="10"/>
      <c r="K230" s="10">
        <v>22</v>
      </c>
      <c r="L230" s="10">
        <v>11</v>
      </c>
      <c r="M230" s="10">
        <v>1629</v>
      </c>
    </row>
    <row r="231" spans="1:13" x14ac:dyDescent="0.2">
      <c r="A231" s="10" t="s">
        <v>184</v>
      </c>
      <c r="B231" s="10" t="s">
        <v>5</v>
      </c>
      <c r="C231" s="10"/>
      <c r="D231" s="10">
        <v>186</v>
      </c>
      <c r="E231" s="10">
        <v>7</v>
      </c>
      <c r="F231" s="10">
        <v>19019</v>
      </c>
      <c r="G231" s="10">
        <v>432</v>
      </c>
      <c r="H231" s="10"/>
      <c r="I231" s="10">
        <v>899</v>
      </c>
      <c r="J231" s="10"/>
      <c r="K231" s="10">
        <v>465</v>
      </c>
      <c r="L231" s="10">
        <v>73</v>
      </c>
      <c r="M231" s="10">
        <v>21081</v>
      </c>
    </row>
    <row r="232" spans="1:13" x14ac:dyDescent="0.2">
      <c r="A232" s="10" t="s">
        <v>184</v>
      </c>
      <c r="B232" s="10" t="s">
        <v>6</v>
      </c>
      <c r="C232" s="10"/>
      <c r="D232" s="10"/>
      <c r="E232" s="10"/>
      <c r="F232" s="10">
        <v>100</v>
      </c>
      <c r="G232" s="10">
        <v>2</v>
      </c>
      <c r="H232" s="10"/>
      <c r="I232" s="10">
        <v>76</v>
      </c>
      <c r="J232" s="10"/>
      <c r="K232" s="10"/>
      <c r="L232" s="10"/>
      <c r="M232" s="10">
        <v>178</v>
      </c>
    </row>
    <row r="233" spans="1:13" x14ac:dyDescent="0.2">
      <c r="A233" s="10" t="s">
        <v>184</v>
      </c>
      <c r="B233" s="10" t="s">
        <v>77</v>
      </c>
      <c r="C233" s="10"/>
      <c r="D233" s="10"/>
      <c r="E233" s="10">
        <v>1010</v>
      </c>
      <c r="F233" s="10">
        <v>4024</v>
      </c>
      <c r="G233" s="10"/>
      <c r="H233" s="10"/>
      <c r="I233" s="10"/>
      <c r="J233" s="10"/>
      <c r="K233" s="10"/>
      <c r="L233" s="10"/>
      <c r="M233" s="10">
        <v>5034</v>
      </c>
    </row>
    <row r="234" spans="1:13" x14ac:dyDescent="0.2">
      <c r="A234" s="261" t="s">
        <v>185</v>
      </c>
      <c r="B234" s="261"/>
      <c r="C234" s="261"/>
      <c r="D234" s="261">
        <v>1483</v>
      </c>
      <c r="E234" s="261">
        <v>1029</v>
      </c>
      <c r="F234" s="261">
        <v>23744</v>
      </c>
      <c r="G234" s="261">
        <v>450</v>
      </c>
      <c r="H234" s="261"/>
      <c r="I234" s="261">
        <v>7183</v>
      </c>
      <c r="J234" s="261">
        <v>300</v>
      </c>
      <c r="K234" s="261">
        <v>499</v>
      </c>
      <c r="L234" s="261">
        <v>84</v>
      </c>
      <c r="M234" s="261">
        <v>34772</v>
      </c>
    </row>
    <row r="235" spans="1:13" x14ac:dyDescent="0.2">
      <c r="A235" s="10" t="s">
        <v>120</v>
      </c>
      <c r="B235" s="10" t="s">
        <v>74</v>
      </c>
      <c r="C235" s="10"/>
      <c r="D235" s="10">
        <v>5</v>
      </c>
      <c r="E235" s="10"/>
      <c r="F235" s="10"/>
      <c r="G235" s="10">
        <v>1.5</v>
      </c>
      <c r="H235" s="10"/>
      <c r="I235" s="10">
        <v>25640</v>
      </c>
      <c r="J235" s="10">
        <v>3315</v>
      </c>
      <c r="K235" s="10">
        <v>3</v>
      </c>
      <c r="L235" s="10">
        <v>2</v>
      </c>
      <c r="M235" s="10">
        <v>28966.5</v>
      </c>
    </row>
    <row r="236" spans="1:13" x14ac:dyDescent="0.2">
      <c r="A236" s="10" t="s">
        <v>120</v>
      </c>
      <c r="B236" s="10" t="s">
        <v>75</v>
      </c>
      <c r="C236" s="10">
        <v>3044</v>
      </c>
      <c r="D236" s="10">
        <v>839</v>
      </c>
      <c r="E236" s="10">
        <v>29</v>
      </c>
      <c r="F236" s="10"/>
      <c r="G236" s="10"/>
      <c r="H236" s="10"/>
      <c r="I236" s="10">
        <v>24</v>
      </c>
      <c r="J236" s="10">
        <v>3</v>
      </c>
      <c r="K236" s="10">
        <v>129</v>
      </c>
      <c r="L236" s="10">
        <v>87</v>
      </c>
      <c r="M236" s="10">
        <v>4155</v>
      </c>
    </row>
    <row r="237" spans="1:13" x14ac:dyDescent="0.2">
      <c r="A237" s="10" t="s">
        <v>120</v>
      </c>
      <c r="B237" s="10" t="s">
        <v>76</v>
      </c>
      <c r="C237" s="10">
        <v>20643</v>
      </c>
      <c r="D237" s="10">
        <v>9068</v>
      </c>
      <c r="E237" s="10"/>
      <c r="F237" s="10"/>
      <c r="G237" s="10"/>
      <c r="H237" s="10"/>
      <c r="I237" s="10">
        <v>7</v>
      </c>
      <c r="J237" s="10">
        <v>2</v>
      </c>
      <c r="K237" s="10">
        <v>1610</v>
      </c>
      <c r="L237" s="10">
        <v>989</v>
      </c>
      <c r="M237" s="10">
        <v>32319</v>
      </c>
    </row>
    <row r="238" spans="1:13" x14ac:dyDescent="0.2">
      <c r="A238" s="10" t="s">
        <v>120</v>
      </c>
      <c r="B238" s="10" t="s">
        <v>5</v>
      </c>
      <c r="C238" s="10">
        <v>8060</v>
      </c>
      <c r="D238" s="10">
        <v>1855</v>
      </c>
      <c r="E238" s="10">
        <v>300</v>
      </c>
      <c r="F238" s="10"/>
      <c r="G238" s="10"/>
      <c r="H238" s="10"/>
      <c r="I238" s="10">
        <v>559</v>
      </c>
      <c r="J238" s="10">
        <v>118</v>
      </c>
      <c r="K238" s="10">
        <v>1835</v>
      </c>
      <c r="L238" s="10">
        <v>505</v>
      </c>
      <c r="M238" s="10">
        <v>13232</v>
      </c>
    </row>
    <row r="239" spans="1:13" x14ac:dyDescent="0.2">
      <c r="A239" s="10" t="s">
        <v>120</v>
      </c>
      <c r="B239" s="10" t="s">
        <v>6</v>
      </c>
      <c r="C239" s="10"/>
      <c r="D239" s="10"/>
      <c r="E239" s="10"/>
      <c r="F239" s="10"/>
      <c r="G239" s="10"/>
      <c r="H239" s="10"/>
      <c r="I239" s="10">
        <v>256</v>
      </c>
      <c r="J239" s="10"/>
      <c r="K239" s="10"/>
      <c r="L239" s="10"/>
      <c r="M239" s="10">
        <v>256</v>
      </c>
    </row>
    <row r="240" spans="1:13" x14ac:dyDescent="0.2">
      <c r="A240" s="10" t="s">
        <v>120</v>
      </c>
      <c r="B240" s="10" t="s">
        <v>77</v>
      </c>
      <c r="C240" s="10"/>
      <c r="D240" s="10"/>
      <c r="E240" s="10"/>
      <c r="F240" s="10"/>
      <c r="G240" s="10">
        <v>22</v>
      </c>
      <c r="H240" s="10"/>
      <c r="I240" s="10"/>
      <c r="J240" s="10"/>
      <c r="K240" s="10"/>
      <c r="L240" s="10"/>
      <c r="M240" s="10">
        <v>22</v>
      </c>
    </row>
    <row r="241" spans="1:13" x14ac:dyDescent="0.2">
      <c r="A241" s="261" t="s">
        <v>146</v>
      </c>
      <c r="B241" s="261"/>
      <c r="C241" s="261">
        <v>31747</v>
      </c>
      <c r="D241" s="261">
        <v>11767</v>
      </c>
      <c r="E241" s="261">
        <v>329</v>
      </c>
      <c r="F241" s="261"/>
      <c r="G241" s="261">
        <v>23.5</v>
      </c>
      <c r="H241" s="261"/>
      <c r="I241" s="261">
        <v>26486</v>
      </c>
      <c r="J241" s="261">
        <v>3438</v>
      </c>
      <c r="K241" s="261">
        <v>3577</v>
      </c>
      <c r="L241" s="261">
        <v>1583</v>
      </c>
      <c r="M241" s="261">
        <v>78950.5</v>
      </c>
    </row>
    <row r="242" spans="1:13" x14ac:dyDescent="0.2">
      <c r="A242" s="10" t="s">
        <v>121</v>
      </c>
      <c r="B242" s="10" t="s">
        <v>74</v>
      </c>
      <c r="C242" s="10"/>
      <c r="D242" s="10">
        <v>2</v>
      </c>
      <c r="E242" s="10"/>
      <c r="F242" s="10">
        <v>2146</v>
      </c>
      <c r="G242" s="10">
        <v>8505</v>
      </c>
      <c r="H242" s="10"/>
      <c r="I242" s="10">
        <v>4047</v>
      </c>
      <c r="J242" s="10">
        <v>3040</v>
      </c>
      <c r="K242" s="10"/>
      <c r="L242" s="10"/>
      <c r="M242" s="10">
        <v>17740</v>
      </c>
    </row>
    <row r="243" spans="1:13" x14ac:dyDescent="0.2">
      <c r="A243" s="10" t="s">
        <v>121</v>
      </c>
      <c r="B243" s="10" t="s">
        <v>75</v>
      </c>
      <c r="C243" s="10">
        <v>1580</v>
      </c>
      <c r="D243" s="10">
        <v>991</v>
      </c>
      <c r="E243" s="10">
        <v>376</v>
      </c>
      <c r="F243" s="10"/>
      <c r="G243" s="10">
        <v>18</v>
      </c>
      <c r="H243" s="10">
        <v>20</v>
      </c>
      <c r="I243" s="10">
        <v>156</v>
      </c>
      <c r="J243" s="10">
        <v>27</v>
      </c>
      <c r="K243" s="10">
        <v>586</v>
      </c>
      <c r="L243" s="10">
        <v>282</v>
      </c>
      <c r="M243" s="10">
        <v>4036</v>
      </c>
    </row>
    <row r="244" spans="1:13" x14ac:dyDescent="0.2">
      <c r="A244" s="10" t="s">
        <v>121</v>
      </c>
      <c r="B244" s="10" t="s">
        <v>36</v>
      </c>
      <c r="C244" s="10"/>
      <c r="D244" s="10"/>
      <c r="E244" s="10"/>
      <c r="F244" s="10">
        <v>260</v>
      </c>
      <c r="G244" s="10">
        <v>180</v>
      </c>
      <c r="H244" s="10"/>
      <c r="I244" s="10"/>
      <c r="J244" s="10"/>
      <c r="K244" s="10"/>
      <c r="L244" s="10"/>
      <c r="M244" s="10">
        <v>440</v>
      </c>
    </row>
    <row r="245" spans="1:13" x14ac:dyDescent="0.2">
      <c r="A245" s="10" t="s">
        <v>121</v>
      </c>
      <c r="B245" s="10" t="s">
        <v>76</v>
      </c>
      <c r="C245" s="10">
        <v>20484</v>
      </c>
      <c r="D245" s="10">
        <v>8141</v>
      </c>
      <c r="E245" s="10"/>
      <c r="F245" s="10">
        <v>6</v>
      </c>
      <c r="G245" s="10">
        <v>8</v>
      </c>
      <c r="H245" s="10"/>
      <c r="I245" s="10">
        <v>137</v>
      </c>
      <c r="J245" s="10">
        <v>68</v>
      </c>
      <c r="K245" s="10">
        <v>4389</v>
      </c>
      <c r="L245" s="10">
        <v>2166</v>
      </c>
      <c r="M245" s="10">
        <v>35399</v>
      </c>
    </row>
    <row r="246" spans="1:13" x14ac:dyDescent="0.2">
      <c r="A246" s="10" t="s">
        <v>121</v>
      </c>
      <c r="B246" s="10" t="s">
        <v>5</v>
      </c>
      <c r="C246" s="10">
        <v>3522</v>
      </c>
      <c r="D246" s="10">
        <v>2078</v>
      </c>
      <c r="E246" s="10">
        <v>5013</v>
      </c>
      <c r="F246" s="10">
        <v>370</v>
      </c>
      <c r="G246" s="10">
        <v>28</v>
      </c>
      <c r="H246" s="10">
        <v>125</v>
      </c>
      <c r="I246" s="10">
        <v>2364</v>
      </c>
      <c r="J246" s="10">
        <v>1098</v>
      </c>
      <c r="K246" s="10">
        <v>2154</v>
      </c>
      <c r="L246" s="10">
        <v>1906</v>
      </c>
      <c r="M246" s="10">
        <v>18658</v>
      </c>
    </row>
    <row r="247" spans="1:13" x14ac:dyDescent="0.2">
      <c r="A247" s="10" t="s">
        <v>121</v>
      </c>
      <c r="B247" s="10" t="s">
        <v>6</v>
      </c>
      <c r="C247" s="10"/>
      <c r="D247" s="10"/>
      <c r="E247" s="10"/>
      <c r="F247" s="10">
        <v>791</v>
      </c>
      <c r="G247" s="10">
        <v>563</v>
      </c>
      <c r="H247" s="10">
        <v>10</v>
      </c>
      <c r="I247" s="10">
        <v>417</v>
      </c>
      <c r="J247" s="10"/>
      <c r="K247" s="10"/>
      <c r="L247" s="10"/>
      <c r="M247" s="10">
        <v>1781</v>
      </c>
    </row>
    <row r="248" spans="1:13" x14ac:dyDescent="0.2">
      <c r="A248" s="10" t="s">
        <v>121</v>
      </c>
      <c r="B248" s="10" t="s">
        <v>47</v>
      </c>
      <c r="C248" s="10"/>
      <c r="D248" s="10"/>
      <c r="E248" s="10"/>
      <c r="F248" s="10">
        <v>14760</v>
      </c>
      <c r="G248" s="10"/>
      <c r="H248" s="10"/>
      <c r="I248" s="10"/>
      <c r="J248" s="10"/>
      <c r="K248" s="10"/>
      <c r="L248" s="10"/>
      <c r="M248" s="10">
        <v>14760</v>
      </c>
    </row>
    <row r="249" spans="1:13" x14ac:dyDescent="0.2">
      <c r="A249" s="10" t="s">
        <v>121</v>
      </c>
      <c r="B249" s="10" t="s">
        <v>51</v>
      </c>
      <c r="C249" s="10"/>
      <c r="D249" s="10"/>
      <c r="E249" s="10"/>
      <c r="F249" s="10"/>
      <c r="G249" s="10"/>
      <c r="H249" s="10"/>
      <c r="I249" s="10">
        <v>5370</v>
      </c>
      <c r="J249" s="10"/>
      <c r="K249" s="10"/>
      <c r="L249" s="10"/>
      <c r="M249" s="10">
        <v>5370</v>
      </c>
    </row>
    <row r="250" spans="1:13" x14ac:dyDescent="0.2">
      <c r="A250" s="10" t="s">
        <v>121</v>
      </c>
      <c r="B250" s="10" t="s">
        <v>77</v>
      </c>
      <c r="C250" s="10"/>
      <c r="D250" s="10"/>
      <c r="E250" s="10"/>
      <c r="F250" s="10">
        <v>123</v>
      </c>
      <c r="G250" s="10">
        <v>119</v>
      </c>
      <c r="H250" s="10"/>
      <c r="I250" s="10">
        <v>971</v>
      </c>
      <c r="J250" s="10">
        <v>395</v>
      </c>
      <c r="K250" s="10"/>
      <c r="L250" s="10"/>
      <c r="M250" s="10">
        <v>1608</v>
      </c>
    </row>
    <row r="251" spans="1:13" x14ac:dyDescent="0.2">
      <c r="A251" s="261" t="s">
        <v>147</v>
      </c>
      <c r="B251" s="261"/>
      <c r="C251" s="261">
        <v>25586</v>
      </c>
      <c r="D251" s="261">
        <v>11212</v>
      </c>
      <c r="E251" s="261">
        <v>5389</v>
      </c>
      <c r="F251" s="261">
        <v>18456</v>
      </c>
      <c r="G251" s="261">
        <v>9421</v>
      </c>
      <c r="H251" s="261">
        <v>155</v>
      </c>
      <c r="I251" s="261">
        <v>13462</v>
      </c>
      <c r="J251" s="261">
        <v>4628</v>
      </c>
      <c r="K251" s="261">
        <v>7129</v>
      </c>
      <c r="L251" s="261">
        <v>4354</v>
      </c>
      <c r="M251" s="261">
        <v>99792</v>
      </c>
    </row>
    <row r="252" spans="1:13" x14ac:dyDescent="0.2">
      <c r="A252" s="10" t="s">
        <v>97</v>
      </c>
      <c r="B252" s="10" t="s">
        <v>74</v>
      </c>
      <c r="C252" s="10"/>
      <c r="D252" s="10"/>
      <c r="E252" s="10"/>
      <c r="F252" s="10">
        <v>615</v>
      </c>
      <c r="G252" s="10">
        <v>4065</v>
      </c>
      <c r="H252" s="10">
        <v>4</v>
      </c>
      <c r="I252" s="10">
        <v>871</v>
      </c>
      <c r="J252" s="10">
        <v>650</v>
      </c>
      <c r="K252" s="10">
        <v>5</v>
      </c>
      <c r="L252" s="10"/>
      <c r="M252" s="10">
        <v>6210</v>
      </c>
    </row>
    <row r="253" spans="1:13" x14ac:dyDescent="0.2">
      <c r="A253" s="10" t="s">
        <v>97</v>
      </c>
      <c r="B253" s="10" t="s">
        <v>75</v>
      </c>
      <c r="C253" s="10">
        <v>2029</v>
      </c>
      <c r="D253" s="10">
        <v>269</v>
      </c>
      <c r="E253" s="10"/>
      <c r="F253" s="10"/>
      <c r="G253" s="10">
        <v>1575</v>
      </c>
      <c r="H253" s="10">
        <v>45</v>
      </c>
      <c r="I253" s="10">
        <v>27</v>
      </c>
      <c r="J253" s="10">
        <v>53</v>
      </c>
      <c r="K253" s="10">
        <v>847</v>
      </c>
      <c r="L253" s="10">
        <v>717</v>
      </c>
      <c r="M253" s="10">
        <v>5562</v>
      </c>
    </row>
    <row r="254" spans="1:13" x14ac:dyDescent="0.2">
      <c r="A254" s="10" t="s">
        <v>97</v>
      </c>
      <c r="B254" s="10" t="s">
        <v>4</v>
      </c>
      <c r="C254" s="10"/>
      <c r="D254" s="10"/>
      <c r="E254" s="10"/>
      <c r="F254" s="10">
        <v>1</v>
      </c>
      <c r="G254" s="10"/>
      <c r="H254" s="10"/>
      <c r="I254" s="10"/>
      <c r="J254" s="10"/>
      <c r="K254" s="10"/>
      <c r="L254" s="10"/>
      <c r="M254" s="10">
        <v>1</v>
      </c>
    </row>
    <row r="255" spans="1:13" x14ac:dyDescent="0.2">
      <c r="A255" s="10" t="s">
        <v>97</v>
      </c>
      <c r="B255" s="10" t="s">
        <v>76</v>
      </c>
      <c r="C255" s="10">
        <v>15000</v>
      </c>
      <c r="D255" s="10">
        <v>4435</v>
      </c>
      <c r="E255" s="10"/>
      <c r="F255" s="10"/>
      <c r="G255" s="10">
        <v>1</v>
      </c>
      <c r="H255" s="10"/>
      <c r="I255" s="10">
        <v>21</v>
      </c>
      <c r="J255" s="10">
        <v>199</v>
      </c>
      <c r="K255" s="10">
        <v>5858</v>
      </c>
      <c r="L255" s="10">
        <v>7598</v>
      </c>
      <c r="M255" s="10">
        <v>33112</v>
      </c>
    </row>
    <row r="256" spans="1:13" x14ac:dyDescent="0.2">
      <c r="A256" s="10" t="s">
        <v>97</v>
      </c>
      <c r="B256" s="10" t="s">
        <v>5</v>
      </c>
      <c r="C256" s="10">
        <v>2342</v>
      </c>
      <c r="D256" s="10">
        <v>437</v>
      </c>
      <c r="E256" s="10"/>
      <c r="F256" s="10">
        <v>195</v>
      </c>
      <c r="G256" s="10">
        <v>90</v>
      </c>
      <c r="H256" s="10">
        <v>1875</v>
      </c>
      <c r="I256" s="10">
        <v>1339</v>
      </c>
      <c r="J256" s="10">
        <v>1555</v>
      </c>
      <c r="K256" s="10">
        <v>2602</v>
      </c>
      <c r="L256" s="10">
        <v>3222</v>
      </c>
      <c r="M256" s="10">
        <v>13657</v>
      </c>
    </row>
    <row r="257" spans="1:13" x14ac:dyDescent="0.2">
      <c r="A257" s="10" t="s">
        <v>97</v>
      </c>
      <c r="B257" s="10" t="s">
        <v>6</v>
      </c>
      <c r="C257" s="10"/>
      <c r="D257" s="10"/>
      <c r="E257" s="10"/>
      <c r="F257" s="10">
        <v>947</v>
      </c>
      <c r="G257" s="10">
        <v>1827</v>
      </c>
      <c r="H257" s="10">
        <v>21</v>
      </c>
      <c r="I257" s="10">
        <v>592</v>
      </c>
      <c r="J257" s="10"/>
      <c r="K257" s="10">
        <v>14</v>
      </c>
      <c r="L257" s="10"/>
      <c r="M257" s="10">
        <v>3401</v>
      </c>
    </row>
    <row r="258" spans="1:13" x14ac:dyDescent="0.2">
      <c r="A258" s="10" t="s">
        <v>97</v>
      </c>
      <c r="B258" s="10" t="s">
        <v>47</v>
      </c>
      <c r="C258" s="10"/>
      <c r="D258" s="10"/>
      <c r="E258" s="10"/>
      <c r="F258" s="10">
        <v>15320</v>
      </c>
      <c r="G258" s="10"/>
      <c r="H258" s="10"/>
      <c r="I258" s="10"/>
      <c r="J258" s="10"/>
      <c r="K258" s="10"/>
      <c r="L258" s="10"/>
      <c r="M258" s="10">
        <v>15320</v>
      </c>
    </row>
    <row r="259" spans="1:13" x14ac:dyDescent="0.2">
      <c r="A259" s="10" t="s">
        <v>97</v>
      </c>
      <c r="B259" s="10" t="s">
        <v>51</v>
      </c>
      <c r="C259" s="10"/>
      <c r="D259" s="10"/>
      <c r="E259" s="10"/>
      <c r="F259" s="10"/>
      <c r="G259" s="10"/>
      <c r="H259" s="10"/>
      <c r="I259" s="10">
        <v>21960</v>
      </c>
      <c r="J259" s="10"/>
      <c r="K259" s="10"/>
      <c r="L259" s="10"/>
      <c r="M259" s="10">
        <v>21960</v>
      </c>
    </row>
    <row r="260" spans="1:13" x14ac:dyDescent="0.2">
      <c r="A260" s="10" t="s">
        <v>97</v>
      </c>
      <c r="B260" s="10" t="s">
        <v>77</v>
      </c>
      <c r="C260" s="10"/>
      <c r="D260" s="10"/>
      <c r="E260" s="10"/>
      <c r="F260" s="10">
        <v>232</v>
      </c>
      <c r="G260" s="10">
        <v>710</v>
      </c>
      <c r="H260" s="10"/>
      <c r="I260" s="10"/>
      <c r="J260" s="10"/>
      <c r="K260" s="10"/>
      <c r="L260" s="10"/>
      <c r="M260" s="10">
        <v>942</v>
      </c>
    </row>
    <row r="261" spans="1:13" x14ac:dyDescent="0.2">
      <c r="A261" s="261" t="s">
        <v>148</v>
      </c>
      <c r="B261" s="261"/>
      <c r="C261" s="261">
        <v>19371</v>
      </c>
      <c r="D261" s="261">
        <v>5141</v>
      </c>
      <c r="E261" s="261"/>
      <c r="F261" s="261">
        <v>17310</v>
      </c>
      <c r="G261" s="261">
        <v>8268</v>
      </c>
      <c r="H261" s="261">
        <v>1945</v>
      </c>
      <c r="I261" s="261">
        <v>24810</v>
      </c>
      <c r="J261" s="261">
        <v>2457</v>
      </c>
      <c r="K261" s="261">
        <v>9326</v>
      </c>
      <c r="L261" s="261">
        <v>11537</v>
      </c>
      <c r="M261" s="261">
        <v>100165</v>
      </c>
    </row>
    <row r="262" spans="1:13" x14ac:dyDescent="0.2">
      <c r="A262" s="10" t="s">
        <v>217</v>
      </c>
      <c r="B262" s="10" t="s">
        <v>53</v>
      </c>
      <c r="C262" s="10"/>
      <c r="D262" s="10"/>
      <c r="E262" s="10"/>
      <c r="F262" s="10">
        <v>150</v>
      </c>
      <c r="G262" s="10"/>
      <c r="H262" s="10"/>
      <c r="I262" s="10"/>
      <c r="J262" s="10"/>
      <c r="K262" s="10"/>
      <c r="L262" s="10"/>
      <c r="M262" s="10">
        <v>150</v>
      </c>
    </row>
    <row r="263" spans="1:13" x14ac:dyDescent="0.2">
      <c r="A263" s="10" t="s">
        <v>217</v>
      </c>
      <c r="B263" s="10" t="s">
        <v>77</v>
      </c>
      <c r="C263" s="10"/>
      <c r="D263" s="10"/>
      <c r="E263" s="10"/>
      <c r="F263" s="10">
        <v>5080</v>
      </c>
      <c r="G263" s="10"/>
      <c r="H263" s="10"/>
      <c r="I263" s="10"/>
      <c r="J263" s="10"/>
      <c r="K263" s="10"/>
      <c r="L263" s="10"/>
      <c r="M263" s="10">
        <v>5080</v>
      </c>
    </row>
    <row r="264" spans="1:13" x14ac:dyDescent="0.2">
      <c r="A264" s="261" t="s">
        <v>222</v>
      </c>
      <c r="B264" s="261"/>
      <c r="C264" s="261"/>
      <c r="D264" s="261"/>
      <c r="E264" s="261"/>
      <c r="F264" s="261">
        <v>5230</v>
      </c>
      <c r="G264" s="261"/>
      <c r="H264" s="261"/>
      <c r="I264" s="261"/>
      <c r="J264" s="261"/>
      <c r="K264" s="261"/>
      <c r="L264" s="261"/>
      <c r="M264" s="261">
        <v>5230</v>
      </c>
    </row>
    <row r="265" spans="1:13" x14ac:dyDescent="0.2">
      <c r="A265" s="10" t="s">
        <v>98</v>
      </c>
      <c r="B265" s="10" t="s">
        <v>74</v>
      </c>
      <c r="C265" s="10">
        <v>3</v>
      </c>
      <c r="D265" s="10">
        <v>3</v>
      </c>
      <c r="E265" s="10"/>
      <c r="F265" s="10">
        <v>1810</v>
      </c>
      <c r="G265" s="10">
        <v>12159</v>
      </c>
      <c r="H265" s="10"/>
      <c r="I265" s="10">
        <v>5882</v>
      </c>
      <c r="J265" s="10">
        <v>2100</v>
      </c>
      <c r="K265" s="10"/>
      <c r="L265" s="10"/>
      <c r="M265" s="10">
        <v>21957</v>
      </c>
    </row>
    <row r="266" spans="1:13" x14ac:dyDescent="0.2">
      <c r="A266" s="10" t="s">
        <v>98</v>
      </c>
      <c r="B266" s="10" t="s">
        <v>75</v>
      </c>
      <c r="C266" s="10">
        <v>473</v>
      </c>
      <c r="D266" s="10">
        <v>198</v>
      </c>
      <c r="E266" s="10">
        <v>27</v>
      </c>
      <c r="F266" s="10"/>
      <c r="G266" s="10">
        <v>109</v>
      </c>
      <c r="H266" s="10"/>
      <c r="I266" s="10">
        <v>171</v>
      </c>
      <c r="J266" s="10">
        <v>20</v>
      </c>
      <c r="K266" s="10">
        <v>120</v>
      </c>
      <c r="L266" s="10">
        <v>211</v>
      </c>
      <c r="M266" s="10">
        <v>1329</v>
      </c>
    </row>
    <row r="267" spans="1:13" x14ac:dyDescent="0.2">
      <c r="A267" s="10" t="s">
        <v>98</v>
      </c>
      <c r="B267" s="10" t="s">
        <v>76</v>
      </c>
      <c r="C267" s="10">
        <v>2788</v>
      </c>
      <c r="D267" s="10">
        <v>1360</v>
      </c>
      <c r="E267" s="10"/>
      <c r="F267" s="10"/>
      <c r="G267" s="10"/>
      <c r="H267" s="10"/>
      <c r="I267" s="10">
        <v>96</v>
      </c>
      <c r="J267" s="10">
        <v>155</v>
      </c>
      <c r="K267" s="10">
        <v>662</v>
      </c>
      <c r="L267" s="10">
        <v>3259</v>
      </c>
      <c r="M267" s="10">
        <v>8320</v>
      </c>
    </row>
    <row r="268" spans="1:13" x14ac:dyDescent="0.2">
      <c r="A268" s="10" t="s">
        <v>98</v>
      </c>
      <c r="B268" s="10" t="s">
        <v>5</v>
      </c>
      <c r="C268" s="10">
        <v>297</v>
      </c>
      <c r="D268" s="10">
        <v>124</v>
      </c>
      <c r="E268" s="10">
        <v>33</v>
      </c>
      <c r="F268" s="10">
        <v>40</v>
      </c>
      <c r="G268" s="10">
        <v>22</v>
      </c>
      <c r="H268" s="10">
        <v>27</v>
      </c>
      <c r="I268" s="10">
        <v>656</v>
      </c>
      <c r="J268" s="10">
        <v>578</v>
      </c>
      <c r="K268" s="10">
        <v>502</v>
      </c>
      <c r="L268" s="10">
        <v>563</v>
      </c>
      <c r="M268" s="10">
        <v>2842</v>
      </c>
    </row>
    <row r="269" spans="1:13" x14ac:dyDescent="0.2">
      <c r="A269" s="10" t="s">
        <v>98</v>
      </c>
      <c r="B269" s="10" t="s">
        <v>6</v>
      </c>
      <c r="C269" s="10"/>
      <c r="D269" s="10"/>
      <c r="E269" s="10"/>
      <c r="F269" s="10">
        <v>165</v>
      </c>
      <c r="G269" s="10">
        <v>157</v>
      </c>
      <c r="H269" s="10">
        <v>4</v>
      </c>
      <c r="I269" s="10">
        <v>569</v>
      </c>
      <c r="J269" s="10"/>
      <c r="K269" s="10"/>
      <c r="L269" s="10"/>
      <c r="M269" s="10">
        <v>895</v>
      </c>
    </row>
    <row r="270" spans="1:13" x14ac:dyDescent="0.2">
      <c r="A270" s="10" t="s">
        <v>98</v>
      </c>
      <c r="B270" s="10" t="s">
        <v>51</v>
      </c>
      <c r="C270" s="10"/>
      <c r="D270" s="10"/>
      <c r="E270" s="10"/>
      <c r="F270" s="10"/>
      <c r="G270" s="10"/>
      <c r="H270" s="10"/>
      <c r="I270" s="10">
        <v>236</v>
      </c>
      <c r="J270" s="10"/>
      <c r="K270" s="10"/>
      <c r="L270" s="10"/>
      <c r="M270" s="10">
        <v>236</v>
      </c>
    </row>
    <row r="271" spans="1:13" x14ac:dyDescent="0.2">
      <c r="A271" s="10" t="s">
        <v>98</v>
      </c>
      <c r="B271" s="10" t="s">
        <v>53</v>
      </c>
      <c r="C271" s="10"/>
      <c r="D271" s="10"/>
      <c r="E271" s="10"/>
      <c r="F271" s="10"/>
      <c r="G271" s="10">
        <v>15</v>
      </c>
      <c r="H271" s="10"/>
      <c r="I271" s="10"/>
      <c r="J271" s="10"/>
      <c r="K271" s="10"/>
      <c r="L271" s="10"/>
      <c r="M271" s="10">
        <v>15</v>
      </c>
    </row>
    <row r="272" spans="1:13" x14ac:dyDescent="0.2">
      <c r="A272" s="10" t="s">
        <v>98</v>
      </c>
      <c r="B272" s="10" t="s">
        <v>77</v>
      </c>
      <c r="C272" s="10"/>
      <c r="D272" s="10"/>
      <c r="E272" s="10"/>
      <c r="F272" s="10">
        <v>215</v>
      </c>
      <c r="G272" s="10">
        <v>200</v>
      </c>
      <c r="H272" s="10"/>
      <c r="I272" s="10"/>
      <c r="J272" s="10"/>
      <c r="K272" s="10"/>
      <c r="L272" s="10"/>
      <c r="M272" s="10">
        <v>415</v>
      </c>
    </row>
    <row r="273" spans="1:13" x14ac:dyDescent="0.2">
      <c r="A273" s="261" t="s">
        <v>149</v>
      </c>
      <c r="B273" s="261"/>
      <c r="C273" s="261">
        <v>3561</v>
      </c>
      <c r="D273" s="261">
        <v>1685</v>
      </c>
      <c r="E273" s="261">
        <v>60</v>
      </c>
      <c r="F273" s="261">
        <v>2230</v>
      </c>
      <c r="G273" s="261">
        <v>12662</v>
      </c>
      <c r="H273" s="261">
        <v>31</v>
      </c>
      <c r="I273" s="261">
        <v>7610</v>
      </c>
      <c r="J273" s="261">
        <v>2853</v>
      </c>
      <c r="K273" s="261">
        <v>1284</v>
      </c>
      <c r="L273" s="261">
        <v>4033</v>
      </c>
      <c r="M273" s="261">
        <v>36009</v>
      </c>
    </row>
    <row r="274" spans="1:13" x14ac:dyDescent="0.2">
      <c r="A274" s="10" t="s">
        <v>195</v>
      </c>
      <c r="B274" s="10" t="s">
        <v>74</v>
      </c>
      <c r="C274" s="10"/>
      <c r="D274" s="10"/>
      <c r="E274" s="10"/>
      <c r="F274" s="10">
        <v>7</v>
      </c>
      <c r="G274" s="10"/>
      <c r="H274" s="10"/>
      <c r="I274" s="10"/>
      <c r="J274" s="10"/>
      <c r="K274" s="10"/>
      <c r="L274" s="10"/>
      <c r="M274" s="10">
        <v>7</v>
      </c>
    </row>
    <row r="275" spans="1:13" x14ac:dyDescent="0.2">
      <c r="A275" s="10" t="s">
        <v>195</v>
      </c>
      <c r="B275" s="10" t="s">
        <v>5</v>
      </c>
      <c r="C275" s="10"/>
      <c r="D275" s="10"/>
      <c r="E275" s="10">
        <v>45</v>
      </c>
      <c r="F275" s="10">
        <v>37</v>
      </c>
      <c r="G275" s="10"/>
      <c r="H275" s="10"/>
      <c r="I275" s="10"/>
      <c r="J275" s="10"/>
      <c r="K275" s="10"/>
      <c r="L275" s="10"/>
      <c r="M275" s="10">
        <v>82</v>
      </c>
    </row>
    <row r="276" spans="1:13" x14ac:dyDescent="0.2">
      <c r="A276" s="10" t="s">
        <v>195</v>
      </c>
      <c r="B276" s="10" t="s">
        <v>77</v>
      </c>
      <c r="C276" s="10"/>
      <c r="D276" s="10"/>
      <c r="E276" s="10"/>
      <c r="F276" s="10">
        <v>690</v>
      </c>
      <c r="G276" s="10">
        <v>30</v>
      </c>
      <c r="H276" s="10"/>
      <c r="I276" s="10"/>
      <c r="J276" s="10"/>
      <c r="K276" s="10"/>
      <c r="L276" s="10"/>
      <c r="M276" s="10">
        <v>720</v>
      </c>
    </row>
    <row r="277" spans="1:13" x14ac:dyDescent="0.2">
      <c r="A277" s="261" t="s">
        <v>201</v>
      </c>
      <c r="B277" s="261"/>
      <c r="C277" s="261"/>
      <c r="D277" s="261"/>
      <c r="E277" s="261">
        <v>45</v>
      </c>
      <c r="F277" s="261">
        <v>734</v>
      </c>
      <c r="G277" s="261">
        <v>30</v>
      </c>
      <c r="H277" s="261"/>
      <c r="I277" s="261"/>
      <c r="J277" s="261"/>
      <c r="K277" s="261"/>
      <c r="L277" s="261"/>
      <c r="M277" s="261">
        <v>809</v>
      </c>
    </row>
    <row r="278" spans="1:13" x14ac:dyDescent="0.2">
      <c r="A278" s="10" t="s">
        <v>122</v>
      </c>
      <c r="B278" s="10" t="s">
        <v>74</v>
      </c>
      <c r="C278" s="10">
        <v>5</v>
      </c>
      <c r="D278" s="10"/>
      <c r="E278" s="10"/>
      <c r="F278" s="10">
        <v>4435</v>
      </c>
      <c r="G278" s="10">
        <v>980</v>
      </c>
      <c r="H278" s="10"/>
      <c r="I278" s="10">
        <v>2785</v>
      </c>
      <c r="J278" s="10">
        <v>1880</v>
      </c>
      <c r="K278" s="10"/>
      <c r="L278" s="10"/>
      <c r="M278" s="10">
        <v>10085</v>
      </c>
    </row>
    <row r="279" spans="1:13" x14ac:dyDescent="0.2">
      <c r="A279" s="10" t="s">
        <v>122</v>
      </c>
      <c r="B279" s="10" t="s">
        <v>82</v>
      </c>
      <c r="C279" s="10"/>
      <c r="D279" s="10"/>
      <c r="E279" s="10"/>
      <c r="F279" s="10">
        <v>8</v>
      </c>
      <c r="G279" s="10">
        <v>2</v>
      </c>
      <c r="H279" s="10"/>
      <c r="I279" s="10"/>
      <c r="J279" s="10"/>
      <c r="K279" s="10"/>
      <c r="L279" s="10"/>
      <c r="M279" s="10">
        <v>10</v>
      </c>
    </row>
    <row r="280" spans="1:13" x14ac:dyDescent="0.2">
      <c r="A280" s="10" t="s">
        <v>122</v>
      </c>
      <c r="B280" s="10" t="s">
        <v>75</v>
      </c>
      <c r="C280" s="10">
        <v>1027</v>
      </c>
      <c r="D280" s="10">
        <v>55</v>
      </c>
      <c r="E280" s="10"/>
      <c r="F280" s="10">
        <v>38</v>
      </c>
      <c r="G280" s="10">
        <v>3</v>
      </c>
      <c r="H280" s="10">
        <v>47</v>
      </c>
      <c r="I280" s="10">
        <v>687</v>
      </c>
      <c r="J280" s="10">
        <v>2402</v>
      </c>
      <c r="K280" s="10">
        <v>24</v>
      </c>
      <c r="L280" s="10">
        <v>14</v>
      </c>
      <c r="M280" s="10">
        <v>4297</v>
      </c>
    </row>
    <row r="281" spans="1:13" x14ac:dyDescent="0.2">
      <c r="A281" s="10" t="s">
        <v>122</v>
      </c>
      <c r="B281" s="10" t="s">
        <v>36</v>
      </c>
      <c r="C281" s="10"/>
      <c r="D281" s="10"/>
      <c r="E281" s="10"/>
      <c r="F281" s="10">
        <v>720</v>
      </c>
      <c r="G281" s="10">
        <v>25</v>
      </c>
      <c r="H281" s="10"/>
      <c r="I281" s="10"/>
      <c r="J281" s="10"/>
      <c r="K281" s="10"/>
      <c r="L281" s="10"/>
      <c r="M281" s="10">
        <v>745</v>
      </c>
    </row>
    <row r="282" spans="1:13" x14ac:dyDescent="0.2">
      <c r="A282" s="10" t="s">
        <v>122</v>
      </c>
      <c r="B282" s="10" t="s">
        <v>4</v>
      </c>
      <c r="C282" s="10">
        <v>234</v>
      </c>
      <c r="D282" s="10">
        <v>20</v>
      </c>
      <c r="E282" s="10"/>
      <c r="F282" s="10"/>
      <c r="G282" s="10"/>
      <c r="H282" s="10"/>
      <c r="I282" s="10"/>
      <c r="J282" s="10"/>
      <c r="K282" s="10"/>
      <c r="L282" s="10"/>
      <c r="M282" s="10">
        <v>254</v>
      </c>
    </row>
    <row r="283" spans="1:13" x14ac:dyDescent="0.2">
      <c r="A283" s="10" t="s">
        <v>122</v>
      </c>
      <c r="B283" s="10" t="s">
        <v>76</v>
      </c>
      <c r="C283" s="10">
        <v>6240</v>
      </c>
      <c r="D283" s="10">
        <v>210</v>
      </c>
      <c r="E283" s="10"/>
      <c r="F283" s="10">
        <v>46</v>
      </c>
      <c r="G283" s="10">
        <v>8</v>
      </c>
      <c r="H283" s="10">
        <v>2</v>
      </c>
      <c r="I283" s="10">
        <v>1575</v>
      </c>
      <c r="J283" s="10">
        <v>2425</v>
      </c>
      <c r="K283" s="10">
        <v>163</v>
      </c>
      <c r="L283" s="10">
        <v>97</v>
      </c>
      <c r="M283" s="10">
        <v>10766</v>
      </c>
    </row>
    <row r="284" spans="1:13" x14ac:dyDescent="0.2">
      <c r="A284" s="10" t="s">
        <v>122</v>
      </c>
      <c r="B284" s="10" t="s">
        <v>5</v>
      </c>
      <c r="C284" s="10">
        <v>3097</v>
      </c>
      <c r="D284" s="10">
        <v>90</v>
      </c>
      <c r="E284" s="10"/>
      <c r="F284" s="10">
        <v>2230</v>
      </c>
      <c r="G284" s="10">
        <v>190</v>
      </c>
      <c r="H284" s="10">
        <v>270</v>
      </c>
      <c r="I284" s="10">
        <v>9540</v>
      </c>
      <c r="J284" s="10">
        <v>4475</v>
      </c>
      <c r="K284" s="10">
        <v>205</v>
      </c>
      <c r="L284" s="10">
        <v>114</v>
      </c>
      <c r="M284" s="10">
        <v>20211</v>
      </c>
    </row>
    <row r="285" spans="1:13" x14ac:dyDescent="0.2">
      <c r="A285" s="10" t="s">
        <v>122</v>
      </c>
      <c r="B285" s="10" t="s">
        <v>41</v>
      </c>
      <c r="C285" s="10"/>
      <c r="D285" s="10"/>
      <c r="E285" s="10"/>
      <c r="F285" s="10">
        <v>5</v>
      </c>
      <c r="G285" s="10">
        <v>4</v>
      </c>
      <c r="H285" s="10"/>
      <c r="I285" s="10"/>
      <c r="J285" s="10"/>
      <c r="K285" s="10"/>
      <c r="L285" s="10"/>
      <c r="M285" s="10">
        <v>9</v>
      </c>
    </row>
    <row r="286" spans="1:13" x14ac:dyDescent="0.2">
      <c r="A286" s="10" t="s">
        <v>122</v>
      </c>
      <c r="B286" s="10" t="s">
        <v>6</v>
      </c>
      <c r="C286" s="10">
        <v>97</v>
      </c>
      <c r="D286" s="10"/>
      <c r="E286" s="10"/>
      <c r="F286" s="10">
        <v>736</v>
      </c>
      <c r="G286" s="10">
        <v>14</v>
      </c>
      <c r="H286" s="10"/>
      <c r="I286" s="10">
        <v>37</v>
      </c>
      <c r="J286" s="10">
        <v>43</v>
      </c>
      <c r="K286" s="10">
        <v>1</v>
      </c>
      <c r="L286" s="10"/>
      <c r="M286" s="10">
        <v>928</v>
      </c>
    </row>
    <row r="287" spans="1:13" x14ac:dyDescent="0.2">
      <c r="A287" s="10" t="s">
        <v>122</v>
      </c>
      <c r="B287" s="10" t="s">
        <v>7</v>
      </c>
      <c r="C287" s="10"/>
      <c r="D287" s="10"/>
      <c r="E287" s="10"/>
      <c r="F287" s="10">
        <v>2</v>
      </c>
      <c r="G287" s="10"/>
      <c r="H287" s="10"/>
      <c r="I287" s="10"/>
      <c r="J287" s="10"/>
      <c r="K287" s="10"/>
      <c r="L287" s="10"/>
      <c r="M287" s="10">
        <v>2</v>
      </c>
    </row>
    <row r="288" spans="1:13" x14ac:dyDescent="0.2">
      <c r="A288" s="10" t="s">
        <v>122</v>
      </c>
      <c r="B288" s="10" t="s">
        <v>77</v>
      </c>
      <c r="C288" s="10"/>
      <c r="D288" s="10"/>
      <c r="E288" s="10"/>
      <c r="F288" s="10">
        <v>8540</v>
      </c>
      <c r="G288" s="10">
        <v>220</v>
      </c>
      <c r="H288" s="10"/>
      <c r="I288" s="10">
        <v>169</v>
      </c>
      <c r="J288" s="10">
        <v>154</v>
      </c>
      <c r="K288" s="10">
        <v>3</v>
      </c>
      <c r="L288" s="10">
        <v>1</v>
      </c>
      <c r="M288" s="10">
        <v>9087</v>
      </c>
    </row>
    <row r="289" spans="1:13" x14ac:dyDescent="0.2">
      <c r="A289" s="261" t="s">
        <v>150</v>
      </c>
      <c r="B289" s="261"/>
      <c r="C289" s="261">
        <v>10700</v>
      </c>
      <c r="D289" s="261">
        <v>375</v>
      </c>
      <c r="E289" s="261"/>
      <c r="F289" s="261">
        <v>16760</v>
      </c>
      <c r="G289" s="261">
        <v>1446</v>
      </c>
      <c r="H289" s="261">
        <v>319</v>
      </c>
      <c r="I289" s="261">
        <v>14793</v>
      </c>
      <c r="J289" s="261">
        <v>11379</v>
      </c>
      <c r="K289" s="261">
        <v>396</v>
      </c>
      <c r="L289" s="261">
        <v>226</v>
      </c>
      <c r="M289" s="261">
        <v>56394</v>
      </c>
    </row>
    <row r="290" spans="1:13" x14ac:dyDescent="0.2">
      <c r="A290" s="10" t="s">
        <v>127</v>
      </c>
      <c r="B290" s="10" t="s">
        <v>74</v>
      </c>
      <c r="C290" s="10">
        <v>1</v>
      </c>
      <c r="D290" s="10">
        <v>31</v>
      </c>
      <c r="E290" s="10">
        <v>95</v>
      </c>
      <c r="F290" s="10">
        <v>838</v>
      </c>
      <c r="G290" s="10">
        <v>6</v>
      </c>
      <c r="H290" s="10"/>
      <c r="I290" s="10">
        <v>186</v>
      </c>
      <c r="J290" s="10">
        <v>75</v>
      </c>
      <c r="K290" s="10"/>
      <c r="L290" s="10"/>
      <c r="M290" s="10">
        <v>1232</v>
      </c>
    </row>
    <row r="291" spans="1:13" x14ac:dyDescent="0.2">
      <c r="A291" s="10" t="s">
        <v>127</v>
      </c>
      <c r="B291" s="10" t="s">
        <v>82</v>
      </c>
      <c r="C291" s="10"/>
      <c r="D291" s="10"/>
      <c r="E291" s="10"/>
      <c r="F291" s="10">
        <v>1</v>
      </c>
      <c r="G291" s="10"/>
      <c r="H291" s="10"/>
      <c r="I291" s="10"/>
      <c r="J291" s="10"/>
      <c r="K291" s="10"/>
      <c r="L291" s="10"/>
      <c r="M291" s="10">
        <v>1</v>
      </c>
    </row>
    <row r="292" spans="1:13" x14ac:dyDescent="0.2">
      <c r="A292" s="10" t="s">
        <v>127</v>
      </c>
      <c r="B292" s="10" t="s">
        <v>75</v>
      </c>
      <c r="C292" s="10">
        <v>581</v>
      </c>
      <c r="D292" s="10">
        <v>35</v>
      </c>
      <c r="E292" s="10">
        <v>45</v>
      </c>
      <c r="F292" s="10"/>
      <c r="G292" s="10"/>
      <c r="H292" s="10"/>
      <c r="I292" s="10">
        <v>78</v>
      </c>
      <c r="J292" s="10">
        <v>113</v>
      </c>
      <c r="K292" s="10">
        <v>169</v>
      </c>
      <c r="L292" s="10">
        <v>272</v>
      </c>
      <c r="M292" s="10">
        <v>1293</v>
      </c>
    </row>
    <row r="293" spans="1:13" x14ac:dyDescent="0.2">
      <c r="A293" s="10" t="s">
        <v>127</v>
      </c>
      <c r="B293" s="10" t="s">
        <v>4</v>
      </c>
      <c r="C293" s="10"/>
      <c r="D293" s="10">
        <v>145</v>
      </c>
      <c r="E293" s="10"/>
      <c r="F293" s="10"/>
      <c r="G293" s="10"/>
      <c r="H293" s="10"/>
      <c r="I293" s="10"/>
      <c r="J293" s="10"/>
      <c r="K293" s="10"/>
      <c r="L293" s="10"/>
      <c r="M293" s="10">
        <v>145</v>
      </c>
    </row>
    <row r="294" spans="1:13" x14ac:dyDescent="0.2">
      <c r="A294" s="10" t="s">
        <v>127</v>
      </c>
      <c r="B294" s="10" t="s">
        <v>76</v>
      </c>
      <c r="C294" s="10">
        <v>4361</v>
      </c>
      <c r="D294" s="10">
        <v>529</v>
      </c>
      <c r="E294" s="10">
        <v>16</v>
      </c>
      <c r="F294" s="10">
        <v>6</v>
      </c>
      <c r="G294" s="10"/>
      <c r="H294" s="10"/>
      <c r="I294" s="10">
        <v>1138</v>
      </c>
      <c r="J294" s="10">
        <v>290</v>
      </c>
      <c r="K294" s="10">
        <v>2823</v>
      </c>
      <c r="L294" s="10">
        <v>3815</v>
      </c>
      <c r="M294" s="10">
        <v>12978</v>
      </c>
    </row>
    <row r="295" spans="1:13" x14ac:dyDescent="0.2">
      <c r="A295" s="10" t="s">
        <v>127</v>
      </c>
      <c r="B295" s="10" t="s">
        <v>5</v>
      </c>
      <c r="C295" s="10">
        <v>1561</v>
      </c>
      <c r="D295" s="10">
        <v>345</v>
      </c>
      <c r="E295" s="10">
        <v>224</v>
      </c>
      <c r="F295" s="10">
        <v>1347</v>
      </c>
      <c r="G295" s="10">
        <v>50</v>
      </c>
      <c r="H295" s="10"/>
      <c r="I295" s="10">
        <v>615</v>
      </c>
      <c r="J295" s="10">
        <v>301</v>
      </c>
      <c r="K295" s="10">
        <v>236</v>
      </c>
      <c r="L295" s="10">
        <v>170</v>
      </c>
      <c r="M295" s="10">
        <v>4849</v>
      </c>
    </row>
    <row r="296" spans="1:13" x14ac:dyDescent="0.2">
      <c r="A296" s="10" t="s">
        <v>127</v>
      </c>
      <c r="B296" s="10" t="s">
        <v>41</v>
      </c>
      <c r="C296" s="10"/>
      <c r="D296" s="10"/>
      <c r="E296" s="10"/>
      <c r="F296" s="10"/>
      <c r="G296" s="10"/>
      <c r="H296" s="10"/>
      <c r="I296" s="10"/>
      <c r="J296" s="10">
        <v>2</v>
      </c>
      <c r="K296" s="10"/>
      <c r="L296" s="10"/>
      <c r="M296" s="10">
        <v>2</v>
      </c>
    </row>
    <row r="297" spans="1:13" x14ac:dyDescent="0.2">
      <c r="A297" s="10" t="s">
        <v>127</v>
      </c>
      <c r="B297" s="10" t="s">
        <v>6</v>
      </c>
      <c r="C297" s="10">
        <v>72</v>
      </c>
      <c r="D297" s="10">
        <v>35</v>
      </c>
      <c r="E297" s="10">
        <v>27</v>
      </c>
      <c r="F297" s="10">
        <v>163</v>
      </c>
      <c r="G297" s="10">
        <v>2</v>
      </c>
      <c r="H297" s="10"/>
      <c r="I297" s="10">
        <v>38</v>
      </c>
      <c r="J297" s="10"/>
      <c r="K297" s="10"/>
      <c r="L297" s="10"/>
      <c r="M297" s="10">
        <v>337</v>
      </c>
    </row>
    <row r="298" spans="1:13" x14ac:dyDescent="0.2">
      <c r="A298" s="10" t="s">
        <v>127</v>
      </c>
      <c r="B298" s="10" t="s">
        <v>44</v>
      </c>
      <c r="C298" s="10">
        <v>4</v>
      </c>
      <c r="D298" s="10"/>
      <c r="E298" s="10"/>
      <c r="F298" s="10">
        <v>105</v>
      </c>
      <c r="G298" s="10"/>
      <c r="H298" s="10"/>
      <c r="I298" s="10"/>
      <c r="J298" s="10"/>
      <c r="K298" s="10"/>
      <c r="L298" s="10"/>
      <c r="M298" s="10">
        <v>109</v>
      </c>
    </row>
    <row r="299" spans="1:13" x14ac:dyDescent="0.2">
      <c r="A299" s="10" t="s">
        <v>127</v>
      </c>
      <c r="B299" s="10" t="s">
        <v>77</v>
      </c>
      <c r="C299" s="10">
        <v>1</v>
      </c>
      <c r="D299" s="10">
        <v>22</v>
      </c>
      <c r="E299" s="10">
        <v>267</v>
      </c>
      <c r="F299" s="10">
        <v>1777</v>
      </c>
      <c r="G299" s="10"/>
      <c r="H299" s="10"/>
      <c r="I299" s="10"/>
      <c r="J299" s="10"/>
      <c r="K299" s="10"/>
      <c r="L299" s="10">
        <v>2</v>
      </c>
      <c r="M299" s="10">
        <v>2069</v>
      </c>
    </row>
    <row r="300" spans="1:13" x14ac:dyDescent="0.2">
      <c r="A300" s="261" t="s">
        <v>151</v>
      </c>
      <c r="B300" s="261"/>
      <c r="C300" s="261">
        <v>6581</v>
      </c>
      <c r="D300" s="261">
        <v>1142</v>
      </c>
      <c r="E300" s="261">
        <v>674</v>
      </c>
      <c r="F300" s="261">
        <v>4237</v>
      </c>
      <c r="G300" s="261">
        <v>58</v>
      </c>
      <c r="H300" s="261"/>
      <c r="I300" s="261">
        <v>2055</v>
      </c>
      <c r="J300" s="261">
        <v>781</v>
      </c>
      <c r="K300" s="261">
        <v>3228</v>
      </c>
      <c r="L300" s="261">
        <v>4259</v>
      </c>
      <c r="M300" s="261">
        <v>23015</v>
      </c>
    </row>
    <row r="301" spans="1:13" x14ac:dyDescent="0.2">
      <c r="A301" s="10" t="s">
        <v>170</v>
      </c>
      <c r="B301" s="10" t="s">
        <v>74</v>
      </c>
      <c r="C301" s="10"/>
      <c r="D301" s="10"/>
      <c r="E301" s="10">
        <v>2</v>
      </c>
      <c r="F301" s="10">
        <v>3519</v>
      </c>
      <c r="G301" s="10">
        <v>11180</v>
      </c>
      <c r="H301" s="10"/>
      <c r="I301" s="10">
        <v>12616</v>
      </c>
      <c r="J301" s="10">
        <v>4850</v>
      </c>
      <c r="K301" s="10"/>
      <c r="L301" s="10"/>
      <c r="M301" s="10">
        <v>32167</v>
      </c>
    </row>
    <row r="302" spans="1:13" x14ac:dyDescent="0.2">
      <c r="A302" s="10" t="s">
        <v>170</v>
      </c>
      <c r="B302" s="10" t="s">
        <v>75</v>
      </c>
      <c r="C302" s="10">
        <v>922</v>
      </c>
      <c r="D302" s="10">
        <v>582</v>
      </c>
      <c r="E302" s="10">
        <v>235</v>
      </c>
      <c r="F302" s="10">
        <v>91</v>
      </c>
      <c r="G302" s="10">
        <v>62</v>
      </c>
      <c r="H302" s="10"/>
      <c r="I302" s="10">
        <v>199</v>
      </c>
      <c r="J302" s="10">
        <v>53</v>
      </c>
      <c r="K302" s="10">
        <v>1142</v>
      </c>
      <c r="L302" s="10">
        <v>722</v>
      </c>
      <c r="M302" s="10">
        <v>4008</v>
      </c>
    </row>
    <row r="303" spans="1:13" x14ac:dyDescent="0.2">
      <c r="A303" s="10" t="s">
        <v>170</v>
      </c>
      <c r="B303" s="10" t="s">
        <v>76</v>
      </c>
      <c r="C303" s="10">
        <v>8200</v>
      </c>
      <c r="D303" s="10">
        <v>7965</v>
      </c>
      <c r="E303" s="10">
        <v>56</v>
      </c>
      <c r="F303" s="10">
        <v>24</v>
      </c>
      <c r="G303" s="10">
        <v>19</v>
      </c>
      <c r="H303" s="10"/>
      <c r="I303" s="10">
        <v>40</v>
      </c>
      <c r="J303" s="10">
        <v>40</v>
      </c>
      <c r="K303" s="10">
        <v>5731</v>
      </c>
      <c r="L303" s="10">
        <v>5587</v>
      </c>
      <c r="M303" s="10">
        <v>27662</v>
      </c>
    </row>
    <row r="304" spans="1:13" x14ac:dyDescent="0.2">
      <c r="A304" s="10" t="s">
        <v>170</v>
      </c>
      <c r="B304" s="10" t="s">
        <v>5</v>
      </c>
      <c r="C304" s="10">
        <v>889</v>
      </c>
      <c r="D304" s="10">
        <v>975</v>
      </c>
      <c r="E304" s="10">
        <v>2012</v>
      </c>
      <c r="F304" s="10">
        <v>3705</v>
      </c>
      <c r="G304" s="10">
        <v>163</v>
      </c>
      <c r="H304" s="10"/>
      <c r="I304" s="10">
        <v>4000</v>
      </c>
      <c r="J304" s="10">
        <v>1338</v>
      </c>
      <c r="K304" s="10">
        <v>2003</v>
      </c>
      <c r="L304" s="10">
        <v>2092</v>
      </c>
      <c r="M304" s="10">
        <v>17177</v>
      </c>
    </row>
    <row r="305" spans="1:13" x14ac:dyDescent="0.2">
      <c r="A305" s="10" t="s">
        <v>170</v>
      </c>
      <c r="B305" s="10" t="s">
        <v>6</v>
      </c>
      <c r="C305" s="10"/>
      <c r="D305" s="10"/>
      <c r="E305" s="10">
        <v>2</v>
      </c>
      <c r="F305" s="10">
        <v>576</v>
      </c>
      <c r="G305" s="10">
        <v>767</v>
      </c>
      <c r="H305" s="10"/>
      <c r="I305" s="10">
        <v>1175</v>
      </c>
      <c r="J305" s="10"/>
      <c r="K305" s="10"/>
      <c r="L305" s="10"/>
      <c r="M305" s="10">
        <v>2520</v>
      </c>
    </row>
    <row r="306" spans="1:13" x14ac:dyDescent="0.2">
      <c r="A306" s="10" t="s">
        <v>170</v>
      </c>
      <c r="B306" s="10" t="s">
        <v>51</v>
      </c>
      <c r="C306" s="10"/>
      <c r="D306" s="10"/>
      <c r="E306" s="10"/>
      <c r="F306" s="10"/>
      <c r="G306" s="10"/>
      <c r="H306" s="10"/>
      <c r="I306" s="10">
        <v>2022</v>
      </c>
      <c r="J306" s="10"/>
      <c r="K306" s="10"/>
      <c r="L306" s="10"/>
      <c r="M306" s="10">
        <v>2022</v>
      </c>
    </row>
    <row r="307" spans="1:13" x14ac:dyDescent="0.2">
      <c r="A307" s="10" t="s">
        <v>170</v>
      </c>
      <c r="B307" s="10" t="s">
        <v>77</v>
      </c>
      <c r="C307" s="10"/>
      <c r="D307" s="10"/>
      <c r="E307" s="10">
        <v>385</v>
      </c>
      <c r="F307" s="10">
        <v>252</v>
      </c>
      <c r="G307" s="10">
        <v>322</v>
      </c>
      <c r="H307" s="10"/>
      <c r="I307" s="10">
        <v>2247</v>
      </c>
      <c r="J307" s="10">
        <v>750</v>
      </c>
      <c r="K307" s="10"/>
      <c r="L307" s="10"/>
      <c r="M307" s="10">
        <v>3956</v>
      </c>
    </row>
    <row r="308" spans="1:13" x14ac:dyDescent="0.2">
      <c r="A308" s="261" t="s">
        <v>178</v>
      </c>
      <c r="B308" s="261"/>
      <c r="C308" s="261">
        <v>10011</v>
      </c>
      <c r="D308" s="261">
        <v>9522</v>
      </c>
      <c r="E308" s="261">
        <v>2692</v>
      </c>
      <c r="F308" s="261">
        <v>8167</v>
      </c>
      <c r="G308" s="261">
        <v>12513</v>
      </c>
      <c r="H308" s="261"/>
      <c r="I308" s="261">
        <v>22299</v>
      </c>
      <c r="J308" s="261">
        <v>7031</v>
      </c>
      <c r="K308" s="261">
        <v>8876</v>
      </c>
      <c r="L308" s="261">
        <v>8401</v>
      </c>
      <c r="M308" s="261">
        <v>89512</v>
      </c>
    </row>
    <row r="309" spans="1:13" x14ac:dyDescent="0.2">
      <c r="A309" s="10" t="s">
        <v>171</v>
      </c>
      <c r="B309" s="10" t="s">
        <v>74</v>
      </c>
      <c r="C309" s="10">
        <v>6</v>
      </c>
      <c r="D309" s="10">
        <v>3</v>
      </c>
      <c r="E309" s="10"/>
      <c r="F309" s="10"/>
      <c r="G309" s="10"/>
      <c r="H309" s="10"/>
      <c r="I309" s="10"/>
      <c r="J309" s="10"/>
      <c r="K309" s="10"/>
      <c r="L309" s="10"/>
      <c r="M309" s="10">
        <v>9</v>
      </c>
    </row>
    <row r="310" spans="1:13" x14ac:dyDescent="0.2">
      <c r="A310" s="10" t="s">
        <v>171</v>
      </c>
      <c r="B310" s="10" t="s">
        <v>75</v>
      </c>
      <c r="C310" s="10">
        <v>195</v>
      </c>
      <c r="D310" s="10">
        <v>113</v>
      </c>
      <c r="E310" s="10"/>
      <c r="F310" s="10"/>
      <c r="G310" s="10"/>
      <c r="H310" s="10"/>
      <c r="I310" s="10"/>
      <c r="J310" s="10"/>
      <c r="K310" s="10"/>
      <c r="L310" s="10"/>
      <c r="M310" s="10">
        <v>308</v>
      </c>
    </row>
    <row r="311" spans="1:13" x14ac:dyDescent="0.2">
      <c r="A311" s="10" t="s">
        <v>171</v>
      </c>
      <c r="B311" s="10" t="s">
        <v>76</v>
      </c>
      <c r="C311" s="10">
        <v>2480</v>
      </c>
      <c r="D311" s="10">
        <v>1085</v>
      </c>
      <c r="E311" s="10"/>
      <c r="F311" s="10"/>
      <c r="G311" s="10"/>
      <c r="H311" s="10"/>
      <c r="I311" s="10"/>
      <c r="J311" s="10"/>
      <c r="K311" s="10"/>
      <c r="L311" s="10"/>
      <c r="M311" s="10">
        <v>3565</v>
      </c>
    </row>
    <row r="312" spans="1:13" x14ac:dyDescent="0.2">
      <c r="A312" s="10" t="s">
        <v>171</v>
      </c>
      <c r="B312" s="10" t="s">
        <v>5</v>
      </c>
      <c r="C312" s="10">
        <v>377</v>
      </c>
      <c r="D312" s="10">
        <v>120</v>
      </c>
      <c r="E312" s="10"/>
      <c r="F312" s="10"/>
      <c r="G312" s="10"/>
      <c r="H312" s="10"/>
      <c r="I312" s="10"/>
      <c r="J312" s="10"/>
      <c r="K312" s="10"/>
      <c r="L312" s="10"/>
      <c r="M312" s="10">
        <v>497</v>
      </c>
    </row>
    <row r="313" spans="1:13" x14ac:dyDescent="0.2">
      <c r="A313" s="261" t="s">
        <v>179</v>
      </c>
      <c r="B313" s="261"/>
      <c r="C313" s="261">
        <v>3058</v>
      </c>
      <c r="D313" s="261">
        <v>1321</v>
      </c>
      <c r="E313" s="261"/>
      <c r="F313" s="261"/>
      <c r="G313" s="261"/>
      <c r="H313" s="261"/>
      <c r="I313" s="261"/>
      <c r="J313" s="261"/>
      <c r="K313" s="261"/>
      <c r="L313" s="261"/>
      <c r="M313" s="261">
        <v>4379</v>
      </c>
    </row>
    <row r="314" spans="1:13" x14ac:dyDescent="0.2">
      <c r="A314" s="10" t="s">
        <v>128</v>
      </c>
      <c r="B314" s="10" t="s">
        <v>74</v>
      </c>
      <c r="C314" s="10">
        <v>4</v>
      </c>
      <c r="D314" s="10">
        <v>2</v>
      </c>
      <c r="E314" s="10">
        <v>76</v>
      </c>
      <c r="F314" s="10">
        <v>72</v>
      </c>
      <c r="G314" s="10">
        <v>10140</v>
      </c>
      <c r="H314" s="10"/>
      <c r="I314" s="10">
        <v>33110</v>
      </c>
      <c r="J314" s="10">
        <v>15068</v>
      </c>
      <c r="K314" s="10"/>
      <c r="L314" s="10"/>
      <c r="M314" s="10">
        <v>58472</v>
      </c>
    </row>
    <row r="315" spans="1:13" x14ac:dyDescent="0.2">
      <c r="A315" s="10" t="s">
        <v>128</v>
      </c>
      <c r="B315" s="10" t="s">
        <v>82</v>
      </c>
      <c r="C315" s="10"/>
      <c r="D315" s="10"/>
      <c r="E315" s="10"/>
      <c r="F315" s="10"/>
      <c r="G315" s="10">
        <v>12</v>
      </c>
      <c r="H315" s="10"/>
      <c r="I315" s="10">
        <v>26</v>
      </c>
      <c r="J315" s="10"/>
      <c r="K315" s="10"/>
      <c r="L315" s="10"/>
      <c r="M315" s="10">
        <v>38</v>
      </c>
    </row>
    <row r="316" spans="1:13" x14ac:dyDescent="0.2">
      <c r="A316" s="10" t="s">
        <v>128</v>
      </c>
      <c r="B316" s="10" t="s">
        <v>75</v>
      </c>
      <c r="C316" s="10">
        <v>575</v>
      </c>
      <c r="D316" s="10">
        <v>1059</v>
      </c>
      <c r="E316" s="10">
        <v>1122</v>
      </c>
      <c r="F316" s="10">
        <v>349</v>
      </c>
      <c r="G316" s="10">
        <v>343</v>
      </c>
      <c r="H316" s="10"/>
      <c r="I316" s="10">
        <v>281</v>
      </c>
      <c r="J316" s="10">
        <v>47</v>
      </c>
      <c r="K316" s="10">
        <v>145</v>
      </c>
      <c r="L316" s="10">
        <v>5</v>
      </c>
      <c r="M316" s="10">
        <v>3926</v>
      </c>
    </row>
    <row r="317" spans="1:13" x14ac:dyDescent="0.2">
      <c r="A317" s="10" t="s">
        <v>128</v>
      </c>
      <c r="B317" s="10" t="s">
        <v>76</v>
      </c>
      <c r="C317" s="10">
        <v>2252</v>
      </c>
      <c r="D317" s="10">
        <v>3070</v>
      </c>
      <c r="E317" s="10">
        <v>373</v>
      </c>
      <c r="F317" s="10">
        <v>196</v>
      </c>
      <c r="G317" s="10">
        <v>96</v>
      </c>
      <c r="H317" s="10"/>
      <c r="I317" s="10">
        <v>409</v>
      </c>
      <c r="J317" s="10">
        <v>128</v>
      </c>
      <c r="K317" s="10">
        <v>1303</v>
      </c>
      <c r="L317" s="10">
        <v>60</v>
      </c>
      <c r="M317" s="10">
        <v>7887</v>
      </c>
    </row>
    <row r="318" spans="1:13" x14ac:dyDescent="0.2">
      <c r="A318" s="10" t="s">
        <v>128</v>
      </c>
      <c r="B318" s="10" t="s">
        <v>5</v>
      </c>
      <c r="C318" s="10">
        <v>2037</v>
      </c>
      <c r="D318" s="10">
        <v>9637</v>
      </c>
      <c r="E318" s="10">
        <v>8762</v>
      </c>
      <c r="F318" s="10">
        <v>9600</v>
      </c>
      <c r="G318" s="10">
        <v>305</v>
      </c>
      <c r="H318" s="10"/>
      <c r="I318" s="10">
        <v>1477</v>
      </c>
      <c r="J318" s="10">
        <v>806</v>
      </c>
      <c r="K318" s="10">
        <v>4645</v>
      </c>
      <c r="L318" s="10">
        <v>1395</v>
      </c>
      <c r="M318" s="10">
        <v>38664</v>
      </c>
    </row>
    <row r="319" spans="1:13" x14ac:dyDescent="0.2">
      <c r="A319" s="10" t="s">
        <v>128</v>
      </c>
      <c r="B319" s="10" t="s">
        <v>6</v>
      </c>
      <c r="C319" s="10"/>
      <c r="D319" s="10">
        <v>4</v>
      </c>
      <c r="E319" s="10">
        <v>6</v>
      </c>
      <c r="F319" s="10">
        <v>19</v>
      </c>
      <c r="G319" s="10">
        <v>357</v>
      </c>
      <c r="H319" s="10"/>
      <c r="I319" s="10">
        <v>808</v>
      </c>
      <c r="J319" s="10"/>
      <c r="K319" s="10"/>
      <c r="L319" s="10"/>
      <c r="M319" s="10">
        <v>1194</v>
      </c>
    </row>
    <row r="320" spans="1:13" x14ac:dyDescent="0.2">
      <c r="A320" s="10" t="s">
        <v>128</v>
      </c>
      <c r="B320" s="10" t="s">
        <v>44</v>
      </c>
      <c r="C320" s="10"/>
      <c r="D320" s="10"/>
      <c r="E320" s="10">
        <v>140</v>
      </c>
      <c r="F320" s="10">
        <v>140</v>
      </c>
      <c r="G320" s="10"/>
      <c r="H320" s="10"/>
      <c r="I320" s="10"/>
      <c r="J320" s="10"/>
      <c r="K320" s="10"/>
      <c r="L320" s="10"/>
      <c r="M320" s="10">
        <v>280</v>
      </c>
    </row>
    <row r="321" spans="1:13" x14ac:dyDescent="0.2">
      <c r="A321" s="10" t="s">
        <v>128</v>
      </c>
      <c r="B321" s="10" t="s">
        <v>53</v>
      </c>
      <c r="C321" s="10"/>
      <c r="D321" s="10"/>
      <c r="E321" s="10"/>
      <c r="F321" s="10">
        <v>80</v>
      </c>
      <c r="G321" s="10"/>
      <c r="H321" s="10"/>
      <c r="I321" s="10"/>
      <c r="J321" s="10"/>
      <c r="K321" s="10"/>
      <c r="L321" s="10"/>
      <c r="M321" s="10">
        <v>80</v>
      </c>
    </row>
    <row r="322" spans="1:13" x14ac:dyDescent="0.2">
      <c r="A322" s="10" t="s">
        <v>128</v>
      </c>
      <c r="B322" s="10" t="s">
        <v>77</v>
      </c>
      <c r="C322" s="10"/>
      <c r="D322" s="10"/>
      <c r="E322" s="10">
        <v>33785</v>
      </c>
      <c r="F322" s="10">
        <v>9465</v>
      </c>
      <c r="G322" s="10">
        <v>490</v>
      </c>
      <c r="H322" s="10"/>
      <c r="I322" s="10">
        <v>1000</v>
      </c>
      <c r="J322" s="10"/>
      <c r="K322" s="10"/>
      <c r="L322" s="10"/>
      <c r="M322" s="10">
        <v>44740</v>
      </c>
    </row>
    <row r="323" spans="1:13" x14ac:dyDescent="0.2">
      <c r="A323" s="261" t="s">
        <v>152</v>
      </c>
      <c r="B323" s="261"/>
      <c r="C323" s="261">
        <v>4868</v>
      </c>
      <c r="D323" s="261">
        <v>13772</v>
      </c>
      <c r="E323" s="261">
        <v>44264</v>
      </c>
      <c r="F323" s="261">
        <v>19921</v>
      </c>
      <c r="G323" s="261">
        <v>11743</v>
      </c>
      <c r="H323" s="261"/>
      <c r="I323" s="261">
        <v>37111</v>
      </c>
      <c r="J323" s="261">
        <v>16049</v>
      </c>
      <c r="K323" s="261">
        <v>6093</v>
      </c>
      <c r="L323" s="261">
        <v>1460</v>
      </c>
      <c r="M323" s="261">
        <v>155281</v>
      </c>
    </row>
    <row r="324" spans="1:13" x14ac:dyDescent="0.2">
      <c r="A324" s="10" t="s">
        <v>99</v>
      </c>
      <c r="B324" s="10" t="s">
        <v>74</v>
      </c>
      <c r="C324" s="10"/>
      <c r="D324" s="10"/>
      <c r="E324" s="10"/>
      <c r="F324" s="10">
        <v>2847</v>
      </c>
      <c r="G324" s="10">
        <v>11900</v>
      </c>
      <c r="H324" s="10"/>
      <c r="I324" s="10">
        <v>3901</v>
      </c>
      <c r="J324" s="10">
        <v>2383</v>
      </c>
      <c r="K324" s="10">
        <v>8</v>
      </c>
      <c r="L324" s="10">
        <v>13</v>
      </c>
      <c r="M324" s="10">
        <v>21052</v>
      </c>
    </row>
    <row r="325" spans="1:13" x14ac:dyDescent="0.2">
      <c r="A325" s="10" t="s">
        <v>99</v>
      </c>
      <c r="B325" s="10" t="s">
        <v>75</v>
      </c>
      <c r="C325" s="10">
        <v>508</v>
      </c>
      <c r="D325" s="10">
        <v>383</v>
      </c>
      <c r="E325" s="10">
        <v>133</v>
      </c>
      <c r="F325" s="10">
        <v>118</v>
      </c>
      <c r="G325" s="10">
        <v>471</v>
      </c>
      <c r="H325" s="10">
        <v>114</v>
      </c>
      <c r="I325" s="10">
        <v>456</v>
      </c>
      <c r="J325" s="10">
        <v>114</v>
      </c>
      <c r="K325" s="10">
        <v>312</v>
      </c>
      <c r="L325" s="10">
        <v>838</v>
      </c>
      <c r="M325" s="10">
        <v>3447</v>
      </c>
    </row>
    <row r="326" spans="1:13" x14ac:dyDescent="0.2">
      <c r="A326" s="10" t="s">
        <v>99</v>
      </c>
      <c r="B326" s="10" t="s">
        <v>76</v>
      </c>
      <c r="C326" s="10">
        <v>768</v>
      </c>
      <c r="D326" s="10">
        <v>1847</v>
      </c>
      <c r="E326" s="10">
        <v>21</v>
      </c>
      <c r="F326" s="10">
        <v>18</v>
      </c>
      <c r="G326" s="10"/>
      <c r="H326" s="10"/>
      <c r="I326" s="10">
        <v>631</v>
      </c>
      <c r="J326" s="10">
        <v>1225</v>
      </c>
      <c r="K326" s="10">
        <v>2483</v>
      </c>
      <c r="L326" s="10">
        <v>7991</v>
      </c>
      <c r="M326" s="10">
        <v>14984</v>
      </c>
    </row>
    <row r="327" spans="1:13" x14ac:dyDescent="0.2">
      <c r="A327" s="10" t="s">
        <v>99</v>
      </c>
      <c r="B327" s="10" t="s">
        <v>5</v>
      </c>
      <c r="C327" s="10">
        <v>455</v>
      </c>
      <c r="D327" s="10">
        <v>765</v>
      </c>
      <c r="E327" s="10">
        <v>1000</v>
      </c>
      <c r="F327" s="10">
        <v>480</v>
      </c>
      <c r="G327" s="10">
        <v>40</v>
      </c>
      <c r="H327" s="10">
        <v>2965</v>
      </c>
      <c r="I327" s="10">
        <v>13664</v>
      </c>
      <c r="J327" s="10">
        <v>6950</v>
      </c>
      <c r="K327" s="10">
        <v>3275</v>
      </c>
      <c r="L327" s="10">
        <v>4812</v>
      </c>
      <c r="M327" s="10">
        <v>34406</v>
      </c>
    </row>
    <row r="328" spans="1:13" x14ac:dyDescent="0.2">
      <c r="A328" s="10" t="s">
        <v>99</v>
      </c>
      <c r="B328" s="10" t="s">
        <v>6</v>
      </c>
      <c r="C328" s="10"/>
      <c r="D328" s="10"/>
      <c r="E328" s="10"/>
      <c r="F328" s="10">
        <v>670</v>
      </c>
      <c r="G328" s="10">
        <v>390</v>
      </c>
      <c r="H328" s="10">
        <v>154</v>
      </c>
      <c r="I328" s="10">
        <v>1013</v>
      </c>
      <c r="J328" s="10"/>
      <c r="K328" s="10">
        <v>12</v>
      </c>
      <c r="L328" s="10">
        <v>2</v>
      </c>
      <c r="M328" s="10">
        <v>2241</v>
      </c>
    </row>
    <row r="329" spans="1:13" x14ac:dyDescent="0.2">
      <c r="A329" s="10" t="s">
        <v>99</v>
      </c>
      <c r="B329" s="10" t="s">
        <v>44</v>
      </c>
      <c r="C329" s="10"/>
      <c r="D329" s="10"/>
      <c r="E329" s="10">
        <v>80</v>
      </c>
      <c r="F329" s="10">
        <v>25</v>
      </c>
      <c r="G329" s="10"/>
      <c r="H329" s="10"/>
      <c r="I329" s="10"/>
      <c r="J329" s="10"/>
      <c r="K329" s="10"/>
      <c r="L329" s="10"/>
      <c r="M329" s="10">
        <v>105</v>
      </c>
    </row>
    <row r="330" spans="1:13" x14ac:dyDescent="0.2">
      <c r="A330" s="10" t="s">
        <v>99</v>
      </c>
      <c r="B330" s="10" t="s">
        <v>7</v>
      </c>
      <c r="C330" s="10"/>
      <c r="D330" s="10"/>
      <c r="E330" s="10"/>
      <c r="F330" s="10"/>
      <c r="G330" s="10"/>
      <c r="H330" s="10"/>
      <c r="I330" s="10">
        <v>25</v>
      </c>
      <c r="J330" s="10"/>
      <c r="K330" s="10"/>
      <c r="L330" s="10"/>
      <c r="M330" s="10">
        <v>25</v>
      </c>
    </row>
    <row r="331" spans="1:13" x14ac:dyDescent="0.2">
      <c r="A331" s="10" t="s">
        <v>99</v>
      </c>
      <c r="B331" s="10" t="s">
        <v>47</v>
      </c>
      <c r="C331" s="10"/>
      <c r="D331" s="10"/>
      <c r="E331" s="10"/>
      <c r="F331" s="10">
        <v>570</v>
      </c>
      <c r="G331" s="10"/>
      <c r="H331" s="10"/>
      <c r="I331" s="10"/>
      <c r="J331" s="10"/>
      <c r="K331" s="10"/>
      <c r="L331" s="10"/>
      <c r="M331" s="10">
        <v>570</v>
      </c>
    </row>
    <row r="332" spans="1:13" x14ac:dyDescent="0.2">
      <c r="A332" s="10" t="s">
        <v>99</v>
      </c>
      <c r="B332" s="10" t="s">
        <v>51</v>
      </c>
      <c r="C332" s="10"/>
      <c r="D332" s="10"/>
      <c r="E332" s="10"/>
      <c r="F332" s="10"/>
      <c r="G332" s="10"/>
      <c r="H332" s="10"/>
      <c r="I332" s="10">
        <v>14380</v>
      </c>
      <c r="J332" s="10"/>
      <c r="K332" s="10"/>
      <c r="L332" s="10"/>
      <c r="M332" s="10">
        <v>14380</v>
      </c>
    </row>
    <row r="333" spans="1:13" x14ac:dyDescent="0.2">
      <c r="A333" s="10" t="s">
        <v>99</v>
      </c>
      <c r="B333" s="10" t="s">
        <v>53</v>
      </c>
      <c r="C333" s="10"/>
      <c r="D333" s="10"/>
      <c r="E333" s="10"/>
      <c r="F333" s="10">
        <v>15</v>
      </c>
      <c r="G333" s="10"/>
      <c r="H333" s="10"/>
      <c r="I333" s="10"/>
      <c r="J333" s="10"/>
      <c r="K333" s="10"/>
      <c r="L333" s="10"/>
      <c r="M333" s="10">
        <v>15</v>
      </c>
    </row>
    <row r="334" spans="1:13" x14ac:dyDescent="0.2">
      <c r="A334" s="10" t="s">
        <v>99</v>
      </c>
      <c r="B334" s="10" t="s">
        <v>77</v>
      </c>
      <c r="C334" s="10"/>
      <c r="D334" s="10"/>
      <c r="E334" s="10">
        <v>540</v>
      </c>
      <c r="F334" s="10">
        <v>3860</v>
      </c>
      <c r="G334" s="10">
        <v>1720</v>
      </c>
      <c r="H334" s="10"/>
      <c r="I334" s="10">
        <v>974</v>
      </c>
      <c r="J334" s="10">
        <v>1334</v>
      </c>
      <c r="K334" s="10"/>
      <c r="L334" s="10"/>
      <c r="M334" s="10">
        <v>8428</v>
      </c>
    </row>
    <row r="335" spans="1:13" x14ac:dyDescent="0.2">
      <c r="A335" s="261" t="s">
        <v>153</v>
      </c>
      <c r="B335" s="261"/>
      <c r="C335" s="261">
        <v>1731</v>
      </c>
      <c r="D335" s="261">
        <v>2995</v>
      </c>
      <c r="E335" s="261">
        <v>1774</v>
      </c>
      <c r="F335" s="261">
        <v>8603</v>
      </c>
      <c r="G335" s="261">
        <v>14521</v>
      </c>
      <c r="H335" s="261">
        <v>3233</v>
      </c>
      <c r="I335" s="261">
        <v>35044</v>
      </c>
      <c r="J335" s="261">
        <v>12006</v>
      </c>
      <c r="K335" s="261">
        <v>6090</v>
      </c>
      <c r="L335" s="261">
        <v>13656</v>
      </c>
      <c r="M335" s="261">
        <v>99653</v>
      </c>
    </row>
    <row r="336" spans="1:13" ht="12.75" customHeight="1" x14ac:dyDescent="0.2">
      <c r="A336" s="10" t="s">
        <v>123</v>
      </c>
      <c r="B336" s="10" t="s">
        <v>75</v>
      </c>
      <c r="C336" s="10">
        <v>280</v>
      </c>
      <c r="D336" s="10">
        <v>250</v>
      </c>
      <c r="E336" s="10">
        <v>121</v>
      </c>
      <c r="F336" s="10"/>
      <c r="G336" s="10"/>
      <c r="H336" s="10"/>
      <c r="I336" s="10"/>
      <c r="J336" s="10"/>
      <c r="K336" s="10">
        <v>33</v>
      </c>
      <c r="L336" s="10">
        <v>20</v>
      </c>
      <c r="M336" s="10">
        <v>704</v>
      </c>
    </row>
    <row r="337" spans="1:13" x14ac:dyDescent="0.2">
      <c r="A337" s="10" t="s">
        <v>123</v>
      </c>
      <c r="B337" s="10" t="s">
        <v>76</v>
      </c>
      <c r="C337" s="10">
        <v>1720</v>
      </c>
      <c r="D337" s="10">
        <v>1160</v>
      </c>
      <c r="E337" s="10">
        <v>162</v>
      </c>
      <c r="F337" s="10">
        <v>8</v>
      </c>
      <c r="G337" s="10"/>
      <c r="H337" s="10"/>
      <c r="I337" s="10"/>
      <c r="J337" s="10"/>
      <c r="K337" s="10">
        <v>883</v>
      </c>
      <c r="L337" s="10">
        <v>194</v>
      </c>
      <c r="M337" s="10">
        <v>4127</v>
      </c>
    </row>
    <row r="338" spans="1:13" x14ac:dyDescent="0.2">
      <c r="A338" s="10" t="s">
        <v>123</v>
      </c>
      <c r="B338" s="10" t="s">
        <v>5</v>
      </c>
      <c r="C338" s="10">
        <v>400</v>
      </c>
      <c r="D338" s="10">
        <v>690</v>
      </c>
      <c r="E338" s="10">
        <v>2080</v>
      </c>
      <c r="F338" s="10">
        <v>95</v>
      </c>
      <c r="G338" s="10">
        <v>20</v>
      </c>
      <c r="H338" s="10"/>
      <c r="I338" s="10"/>
      <c r="J338" s="10"/>
      <c r="K338" s="10">
        <v>495</v>
      </c>
      <c r="L338" s="10">
        <v>310</v>
      </c>
      <c r="M338" s="10">
        <v>4090</v>
      </c>
    </row>
    <row r="339" spans="1:13" x14ac:dyDescent="0.2">
      <c r="A339" s="10" t="s">
        <v>123</v>
      </c>
      <c r="B339" s="10" t="s">
        <v>6</v>
      </c>
      <c r="C339" s="10"/>
      <c r="D339" s="10"/>
      <c r="E339" s="10"/>
      <c r="F339" s="10">
        <v>10</v>
      </c>
      <c r="G339" s="10">
        <v>4</v>
      </c>
      <c r="H339" s="10"/>
      <c r="I339" s="10"/>
      <c r="J339" s="10"/>
      <c r="K339" s="10"/>
      <c r="L339" s="10"/>
      <c r="M339" s="10">
        <v>14</v>
      </c>
    </row>
    <row r="340" spans="1:13" x14ac:dyDescent="0.2">
      <c r="A340" s="261" t="s">
        <v>154</v>
      </c>
      <c r="B340" s="261"/>
      <c r="C340" s="261">
        <v>2400</v>
      </c>
      <c r="D340" s="261">
        <v>2100</v>
      </c>
      <c r="E340" s="261">
        <v>2363</v>
      </c>
      <c r="F340" s="261">
        <v>113</v>
      </c>
      <c r="G340" s="261">
        <v>24</v>
      </c>
      <c r="H340" s="261"/>
      <c r="I340" s="261"/>
      <c r="J340" s="261"/>
      <c r="K340" s="261">
        <v>1411</v>
      </c>
      <c r="L340" s="261">
        <v>524</v>
      </c>
      <c r="M340" s="261">
        <v>8935</v>
      </c>
    </row>
    <row r="341" spans="1:13" x14ac:dyDescent="0.2">
      <c r="A341" s="10" t="s">
        <v>196</v>
      </c>
      <c r="B341" s="10" t="s">
        <v>74</v>
      </c>
      <c r="C341" s="10"/>
      <c r="D341" s="10"/>
      <c r="E341" s="10">
        <v>3</v>
      </c>
      <c r="F341" s="10">
        <v>62</v>
      </c>
      <c r="G341" s="10">
        <v>4</v>
      </c>
      <c r="H341" s="10"/>
      <c r="I341" s="10">
        <v>4</v>
      </c>
      <c r="J341" s="10"/>
      <c r="K341" s="10">
        <v>7</v>
      </c>
      <c r="L341" s="10">
        <v>6</v>
      </c>
      <c r="M341" s="10">
        <v>86</v>
      </c>
    </row>
    <row r="342" spans="1:13" x14ac:dyDescent="0.2">
      <c r="A342" s="10" t="s">
        <v>196</v>
      </c>
      <c r="B342" s="10" t="s">
        <v>75</v>
      </c>
      <c r="C342" s="10"/>
      <c r="D342" s="10"/>
      <c r="E342" s="10">
        <v>9</v>
      </c>
      <c r="F342" s="10">
        <v>31</v>
      </c>
      <c r="G342" s="10"/>
      <c r="H342" s="10"/>
      <c r="I342" s="10">
        <v>54</v>
      </c>
      <c r="J342" s="10">
        <v>83</v>
      </c>
      <c r="K342" s="10">
        <v>229</v>
      </c>
      <c r="L342" s="10">
        <v>127</v>
      </c>
      <c r="M342" s="10">
        <v>533</v>
      </c>
    </row>
    <row r="343" spans="1:13" x14ac:dyDescent="0.2">
      <c r="A343" s="10" t="s">
        <v>196</v>
      </c>
      <c r="B343" s="10" t="s">
        <v>36</v>
      </c>
      <c r="C343" s="10"/>
      <c r="D343" s="10"/>
      <c r="E343" s="10"/>
      <c r="F343" s="10">
        <v>38</v>
      </c>
      <c r="G343" s="10"/>
      <c r="H343" s="10"/>
      <c r="I343" s="10"/>
      <c r="J343" s="10"/>
      <c r="K343" s="10"/>
      <c r="L343" s="10"/>
      <c r="M343" s="10">
        <v>38</v>
      </c>
    </row>
    <row r="344" spans="1:13" x14ac:dyDescent="0.2">
      <c r="A344" s="10" t="s">
        <v>196</v>
      </c>
      <c r="B344" s="10" t="s">
        <v>4</v>
      </c>
      <c r="C344" s="10"/>
      <c r="D344" s="10"/>
      <c r="E344" s="10"/>
      <c r="F344" s="10">
        <v>9</v>
      </c>
      <c r="G344" s="10"/>
      <c r="H344" s="10"/>
      <c r="I344" s="10"/>
      <c r="J344" s="10"/>
      <c r="K344" s="10"/>
      <c r="L344" s="10">
        <v>8</v>
      </c>
      <c r="M344" s="10">
        <v>17</v>
      </c>
    </row>
    <row r="345" spans="1:13" x14ac:dyDescent="0.2">
      <c r="A345" s="10" t="s">
        <v>196</v>
      </c>
      <c r="B345" s="10" t="s">
        <v>76</v>
      </c>
      <c r="C345" s="10"/>
      <c r="D345" s="10"/>
      <c r="E345" s="10"/>
      <c r="F345" s="10">
        <v>219</v>
      </c>
      <c r="G345" s="10">
        <v>7</v>
      </c>
      <c r="H345" s="10"/>
      <c r="I345" s="10">
        <v>586</v>
      </c>
      <c r="J345" s="10">
        <v>166</v>
      </c>
      <c r="K345" s="10">
        <v>1735</v>
      </c>
      <c r="L345" s="10">
        <v>1967</v>
      </c>
      <c r="M345" s="10">
        <v>4680</v>
      </c>
    </row>
    <row r="346" spans="1:13" x14ac:dyDescent="0.2">
      <c r="A346" s="10" t="s">
        <v>196</v>
      </c>
      <c r="B346" s="10" t="s">
        <v>5</v>
      </c>
      <c r="C346" s="10"/>
      <c r="D346" s="10"/>
      <c r="E346" s="10"/>
      <c r="F346" s="10">
        <v>4651</v>
      </c>
      <c r="G346" s="10">
        <v>930</v>
      </c>
      <c r="H346" s="10"/>
      <c r="I346" s="10">
        <v>587</v>
      </c>
      <c r="J346" s="10">
        <v>113</v>
      </c>
      <c r="K346" s="10">
        <v>129</v>
      </c>
      <c r="L346" s="10">
        <v>52</v>
      </c>
      <c r="M346" s="10">
        <v>6462</v>
      </c>
    </row>
    <row r="347" spans="1:13" x14ac:dyDescent="0.2">
      <c r="A347" s="10" t="s">
        <v>196</v>
      </c>
      <c r="B347" s="10" t="s">
        <v>41</v>
      </c>
      <c r="C347" s="10"/>
      <c r="D347" s="10"/>
      <c r="E347" s="10"/>
      <c r="F347" s="10">
        <v>2</v>
      </c>
      <c r="G347" s="10"/>
      <c r="H347" s="10"/>
      <c r="I347" s="10"/>
      <c r="J347" s="10"/>
      <c r="K347" s="10"/>
      <c r="L347" s="10"/>
      <c r="M347" s="10">
        <v>2</v>
      </c>
    </row>
    <row r="348" spans="1:13" x14ac:dyDescent="0.2">
      <c r="A348" s="10" t="s">
        <v>196</v>
      </c>
      <c r="B348" s="10" t="s">
        <v>6</v>
      </c>
      <c r="C348" s="10"/>
      <c r="D348" s="10"/>
      <c r="E348" s="10"/>
      <c r="F348" s="10">
        <v>16</v>
      </c>
      <c r="G348" s="10"/>
      <c r="H348" s="10"/>
      <c r="I348" s="10">
        <v>9</v>
      </c>
      <c r="J348" s="10"/>
      <c r="K348" s="10">
        <v>2</v>
      </c>
      <c r="L348" s="10">
        <v>1</v>
      </c>
      <c r="M348" s="10">
        <v>28</v>
      </c>
    </row>
    <row r="349" spans="1:13" x14ac:dyDescent="0.2">
      <c r="A349" s="10" t="s">
        <v>196</v>
      </c>
      <c r="B349" s="10" t="s">
        <v>44</v>
      </c>
      <c r="C349" s="10"/>
      <c r="D349" s="10"/>
      <c r="E349" s="10"/>
      <c r="F349" s="10">
        <v>148</v>
      </c>
      <c r="G349" s="10"/>
      <c r="H349" s="10"/>
      <c r="I349" s="10"/>
      <c r="J349" s="10"/>
      <c r="K349" s="10"/>
      <c r="L349" s="10"/>
      <c r="M349" s="10">
        <v>148</v>
      </c>
    </row>
    <row r="350" spans="1:13" x14ac:dyDescent="0.2">
      <c r="A350" s="10" t="s">
        <v>196</v>
      </c>
      <c r="B350" s="10" t="s">
        <v>53</v>
      </c>
      <c r="C350" s="10"/>
      <c r="D350" s="10"/>
      <c r="E350" s="10">
        <v>7</v>
      </c>
      <c r="F350" s="10"/>
      <c r="G350" s="10"/>
      <c r="H350" s="10"/>
      <c r="I350" s="10"/>
      <c r="J350" s="10"/>
      <c r="K350" s="10"/>
      <c r="L350" s="10"/>
      <c r="M350" s="10">
        <v>7</v>
      </c>
    </row>
    <row r="351" spans="1:13" x14ac:dyDescent="0.2">
      <c r="A351" s="10" t="s">
        <v>196</v>
      </c>
      <c r="B351" s="10" t="s">
        <v>77</v>
      </c>
      <c r="C351" s="10"/>
      <c r="D351" s="10"/>
      <c r="E351" s="10">
        <v>75</v>
      </c>
      <c r="F351" s="10">
        <v>2855</v>
      </c>
      <c r="G351" s="10"/>
      <c r="H351" s="10"/>
      <c r="I351" s="10"/>
      <c r="J351" s="10"/>
      <c r="K351" s="10"/>
      <c r="L351" s="10"/>
      <c r="M351" s="10">
        <v>2930</v>
      </c>
    </row>
    <row r="352" spans="1:13" x14ac:dyDescent="0.2">
      <c r="A352" s="261" t="s">
        <v>202</v>
      </c>
      <c r="B352" s="261"/>
      <c r="C352" s="261"/>
      <c r="D352" s="261"/>
      <c r="E352" s="261">
        <v>94</v>
      </c>
      <c r="F352" s="261">
        <v>8031</v>
      </c>
      <c r="G352" s="261">
        <v>941</v>
      </c>
      <c r="H352" s="261"/>
      <c r="I352" s="261">
        <v>1240</v>
      </c>
      <c r="J352" s="261">
        <v>362</v>
      </c>
      <c r="K352" s="261">
        <v>2102</v>
      </c>
      <c r="L352" s="261">
        <v>2161</v>
      </c>
      <c r="M352" s="261">
        <v>14931</v>
      </c>
    </row>
    <row r="353" spans="1:13" x14ac:dyDescent="0.2">
      <c r="A353" s="179" t="s">
        <v>161</v>
      </c>
      <c r="B353" s="145"/>
      <c r="C353" s="145">
        <v>287629</v>
      </c>
      <c r="D353" s="145">
        <v>123193</v>
      </c>
      <c r="E353" s="145">
        <v>116499</v>
      </c>
      <c r="F353" s="145">
        <v>503375</v>
      </c>
      <c r="G353" s="145">
        <v>217534</v>
      </c>
      <c r="H353" s="145">
        <v>32012</v>
      </c>
      <c r="I353" s="145">
        <v>393461</v>
      </c>
      <c r="J353" s="145">
        <v>144362.5</v>
      </c>
      <c r="K353" s="145">
        <v>217744</v>
      </c>
      <c r="L353" s="145">
        <v>215342</v>
      </c>
      <c r="M353" s="145">
        <v>2251151.5</v>
      </c>
    </row>
    <row r="357" spans="1:13" x14ac:dyDescent="0.2">
      <c r="A357" s="3" t="s">
        <v>92</v>
      </c>
    </row>
    <row r="358" spans="1:13" x14ac:dyDescent="0.2">
      <c r="A358" s="263" t="s">
        <v>248</v>
      </c>
      <c r="B358" s="263"/>
      <c r="C358" s="263"/>
      <c r="D358" s="263"/>
      <c r="E358" s="263"/>
      <c r="F358" s="263"/>
      <c r="G358" s="263"/>
      <c r="H358" s="263"/>
      <c r="I358" s="263"/>
    </row>
    <row r="359" spans="1:13" x14ac:dyDescent="0.2">
      <c r="A359" s="263"/>
      <c r="B359" s="263"/>
      <c r="C359" s="263"/>
      <c r="D359" s="263"/>
      <c r="E359" s="263"/>
      <c r="F359" s="263"/>
      <c r="G359" s="263"/>
      <c r="H359" s="263"/>
      <c r="I359" s="263"/>
    </row>
    <row r="362" spans="1:13" x14ac:dyDescent="0.2">
      <c r="A362" s="3" t="s">
        <v>8</v>
      </c>
      <c r="B362" s="3" t="s">
        <v>103</v>
      </c>
    </row>
    <row r="363" spans="1:13" x14ac:dyDescent="0.2">
      <c r="B363" s="3" t="s">
        <v>162</v>
      </c>
    </row>
    <row r="364" spans="1:13" x14ac:dyDescent="0.2">
      <c r="B364" s="3" t="s">
        <v>160</v>
      </c>
    </row>
    <row r="365" spans="1:13" x14ac:dyDescent="0.2">
      <c r="B365" s="1" t="s">
        <v>163</v>
      </c>
    </row>
  </sheetData>
  <mergeCells count="1">
    <mergeCell ref="A358:I359"/>
  </mergeCells>
  <phoneticPr fontId="1" type="noConversion"/>
  <pageMargins left="0.35433070866141736" right="0.19685039370078741" top="0.39370078740157483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U9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1.25" x14ac:dyDescent="0.2"/>
  <cols>
    <col min="1" max="3" width="9.140625" style="70"/>
    <col min="4" max="4" width="6.28515625" style="70" customWidth="1"/>
    <col min="5" max="5" width="7.140625" style="70" bestFit="1" customWidth="1"/>
    <col min="6" max="6" width="7" style="70" bestFit="1" customWidth="1"/>
    <col min="7" max="8" width="6.140625" style="70" bestFit="1" customWidth="1"/>
    <col min="9" max="9" width="6.28515625" style="70" bestFit="1" customWidth="1"/>
    <col min="10" max="10" width="6.85546875" style="70" customWidth="1"/>
    <col min="11" max="15" width="6.140625" style="70" bestFit="1" customWidth="1"/>
    <col min="16" max="16" width="7.5703125" style="70" bestFit="1" customWidth="1"/>
    <col min="17" max="17" width="8.5703125" style="70" bestFit="1" customWidth="1"/>
    <col min="18" max="18" width="9.140625" style="70"/>
    <col min="19" max="19" width="7.42578125" style="70" bestFit="1" customWidth="1"/>
    <col min="20" max="20" width="8.5703125" style="70" customWidth="1"/>
    <col min="21" max="21" width="9.42578125" style="70" customWidth="1"/>
    <col min="22" max="16384" width="9.140625" style="70"/>
  </cols>
  <sheetData>
    <row r="1" spans="1:21" ht="12" x14ac:dyDescent="0.2">
      <c r="A1" s="78" t="s">
        <v>187</v>
      </c>
    </row>
    <row r="2" spans="1:21" x14ac:dyDescent="0.2">
      <c r="A2" s="79" t="s">
        <v>27</v>
      </c>
      <c r="B2" s="80">
        <v>44500</v>
      </c>
    </row>
    <row r="3" spans="1:21" ht="22.5" x14ac:dyDescent="0.2">
      <c r="A3" s="81" t="s">
        <v>10</v>
      </c>
      <c r="B3" s="82" t="s">
        <v>11</v>
      </c>
      <c r="C3" s="83" t="s">
        <v>12</v>
      </c>
      <c r="D3" s="81" t="s">
        <v>13</v>
      </c>
      <c r="E3" s="81" t="s">
        <v>14</v>
      </c>
      <c r="F3" s="81" t="s">
        <v>15</v>
      </c>
      <c r="G3" s="81" t="s">
        <v>16</v>
      </c>
      <c r="H3" s="81" t="s">
        <v>17</v>
      </c>
      <c r="I3" s="81" t="s">
        <v>18</v>
      </c>
      <c r="J3" s="81" t="s">
        <v>19</v>
      </c>
      <c r="K3" s="81" t="s">
        <v>20</v>
      </c>
      <c r="L3" s="81" t="s">
        <v>21</v>
      </c>
      <c r="M3" s="81" t="s">
        <v>22</v>
      </c>
      <c r="N3" s="81" t="s">
        <v>23</v>
      </c>
      <c r="O3" s="81" t="s">
        <v>24</v>
      </c>
      <c r="P3" s="81" t="s">
        <v>25</v>
      </c>
      <c r="Q3" s="81" t="s">
        <v>26</v>
      </c>
      <c r="R3" s="84" t="s">
        <v>104</v>
      </c>
      <c r="S3" s="81" t="s">
        <v>27</v>
      </c>
      <c r="T3" s="81" t="s">
        <v>28</v>
      </c>
      <c r="U3" s="81" t="s">
        <v>29</v>
      </c>
    </row>
    <row r="4" spans="1:21" x14ac:dyDescent="0.2">
      <c r="A4" s="85" t="s">
        <v>74</v>
      </c>
      <c r="B4" s="86" t="s">
        <v>30</v>
      </c>
      <c r="C4" s="87">
        <v>615</v>
      </c>
      <c r="D4" s="65">
        <v>1</v>
      </c>
      <c r="E4" s="88">
        <v>28.999999999999996</v>
      </c>
      <c r="F4" s="88">
        <v>3248</v>
      </c>
      <c r="G4" s="88">
        <v>57843</v>
      </c>
      <c r="H4" s="88">
        <v>43551</v>
      </c>
      <c r="I4" s="88">
        <v>8140.0000000000073</v>
      </c>
      <c r="J4" s="88">
        <v>20974.999999999993</v>
      </c>
      <c r="K4" s="88">
        <v>23645</v>
      </c>
      <c r="L4" s="88">
        <v>36828.999999999985</v>
      </c>
      <c r="M4" s="88">
        <v>196952</v>
      </c>
      <c r="N4" s="88"/>
      <c r="O4" s="88"/>
      <c r="P4" s="89">
        <f t="shared" ref="P4:P27" si="0">SUM(D4:O4)</f>
        <v>391213</v>
      </c>
      <c r="Q4" s="90">
        <f t="shared" ref="Q4:Q28" si="1">P4/1000</f>
        <v>391.21300000000002</v>
      </c>
      <c r="R4" s="286">
        <v>5.7</v>
      </c>
      <c r="S4" s="91">
        <f t="shared" ref="S4:S28" si="2">SUM(Q4:R4)</f>
        <v>396.91300000000001</v>
      </c>
      <c r="T4" s="92">
        <f>S4/C4%</f>
        <v>64.538699186991863</v>
      </c>
      <c r="U4" s="93">
        <f>C4-S4</f>
        <v>218.08699999999999</v>
      </c>
    </row>
    <row r="5" spans="1:21" x14ac:dyDescent="0.2">
      <c r="A5" s="85" t="s">
        <v>82</v>
      </c>
      <c r="B5" s="86" t="s">
        <v>31</v>
      </c>
      <c r="C5" s="94">
        <v>0</v>
      </c>
      <c r="D5" s="65">
        <v>0</v>
      </c>
      <c r="E5" s="88">
        <v>0</v>
      </c>
      <c r="F5" s="88">
        <v>0</v>
      </c>
      <c r="G5" s="88">
        <v>0</v>
      </c>
      <c r="H5" s="88">
        <v>0</v>
      </c>
      <c r="I5" s="88">
        <v>1</v>
      </c>
      <c r="J5" s="88">
        <v>0</v>
      </c>
      <c r="K5" s="88">
        <v>0</v>
      </c>
      <c r="L5" s="88">
        <v>2</v>
      </c>
      <c r="M5" s="88">
        <v>0</v>
      </c>
      <c r="N5" s="88"/>
      <c r="O5" s="88"/>
      <c r="P5" s="89">
        <f>SUM(D5:O5)</f>
        <v>3</v>
      </c>
      <c r="Q5" s="90">
        <f>P5/1000</f>
        <v>3.0000000000000001E-3</v>
      </c>
      <c r="R5" s="286">
        <v>0</v>
      </c>
      <c r="S5" s="91">
        <f t="shared" si="2"/>
        <v>3.0000000000000001E-3</v>
      </c>
      <c r="T5" s="91"/>
      <c r="U5" s="95"/>
    </row>
    <row r="6" spans="1:21" x14ac:dyDescent="0.2">
      <c r="A6" s="85" t="s">
        <v>75</v>
      </c>
      <c r="B6" s="86" t="s">
        <v>33</v>
      </c>
      <c r="C6" s="87">
        <v>190</v>
      </c>
      <c r="D6" s="65">
        <v>2129</v>
      </c>
      <c r="E6" s="88">
        <v>6901.9999999999991</v>
      </c>
      <c r="F6" s="88">
        <v>5451.0000000000009</v>
      </c>
      <c r="G6" s="88">
        <v>0</v>
      </c>
      <c r="H6" s="88">
        <v>500</v>
      </c>
      <c r="I6" s="88">
        <v>2155.9999999999995</v>
      </c>
      <c r="J6" s="88">
        <v>4490.9999999999991</v>
      </c>
      <c r="K6" s="88">
        <v>7068.0000000000018</v>
      </c>
      <c r="L6" s="88">
        <v>16665.999999999993</v>
      </c>
      <c r="M6" s="88">
        <v>20816.000000000004</v>
      </c>
      <c r="N6" s="88"/>
      <c r="O6" s="88"/>
      <c r="P6" s="89">
        <f t="shared" si="0"/>
        <v>66179</v>
      </c>
      <c r="Q6" s="90">
        <f t="shared" si="1"/>
        <v>66.179000000000002</v>
      </c>
      <c r="R6" s="286">
        <v>0.54800000000000004</v>
      </c>
      <c r="S6" s="91">
        <f t="shared" si="2"/>
        <v>66.727000000000004</v>
      </c>
      <c r="T6" s="96">
        <f>S6/C6%</f>
        <v>35.119473684210533</v>
      </c>
      <c r="U6" s="93">
        <f>C6-S6</f>
        <v>123.273</v>
      </c>
    </row>
    <row r="7" spans="1:21" ht="22.5" x14ac:dyDescent="0.2">
      <c r="A7" s="85" t="s">
        <v>88</v>
      </c>
      <c r="B7" s="86" t="s">
        <v>89</v>
      </c>
      <c r="C7" s="94">
        <v>0</v>
      </c>
      <c r="D7" s="65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/>
      <c r="O7" s="88"/>
      <c r="P7" s="89"/>
      <c r="Q7" s="90">
        <f t="shared" si="1"/>
        <v>0</v>
      </c>
      <c r="R7" s="286">
        <v>0</v>
      </c>
      <c r="S7" s="91">
        <f t="shared" si="2"/>
        <v>0</v>
      </c>
      <c r="T7" s="92"/>
      <c r="U7" s="93"/>
    </row>
    <row r="8" spans="1:21" x14ac:dyDescent="0.2">
      <c r="A8" s="95" t="s">
        <v>34</v>
      </c>
      <c r="B8" s="97" t="s">
        <v>35</v>
      </c>
      <c r="C8" s="94">
        <v>0</v>
      </c>
      <c r="D8" s="65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/>
      <c r="O8" s="88"/>
      <c r="P8" s="89">
        <f>SUM(D8:O8)</f>
        <v>0</v>
      </c>
      <c r="Q8" s="90">
        <f>P8/1000</f>
        <v>0</v>
      </c>
      <c r="R8" s="286">
        <v>0</v>
      </c>
      <c r="S8" s="91">
        <f t="shared" si="2"/>
        <v>0</v>
      </c>
      <c r="T8" s="91"/>
      <c r="U8" s="95"/>
    </row>
    <row r="9" spans="1:21" x14ac:dyDescent="0.2">
      <c r="A9" s="95" t="s">
        <v>36</v>
      </c>
      <c r="B9" s="98" t="s">
        <v>37</v>
      </c>
      <c r="C9" s="87">
        <v>250</v>
      </c>
      <c r="D9" s="65">
        <v>18</v>
      </c>
      <c r="E9" s="88">
        <v>34</v>
      </c>
      <c r="F9" s="88">
        <v>539</v>
      </c>
      <c r="G9" s="88">
        <v>99175</v>
      </c>
      <c r="H9" s="88">
        <v>3158.9999999999991</v>
      </c>
      <c r="I9" s="88">
        <v>3485.9999999999968</v>
      </c>
      <c r="J9" s="88">
        <v>3319.9999999999932</v>
      </c>
      <c r="K9" s="88">
        <v>1822.5000000000193</v>
      </c>
      <c r="L9" s="88">
        <v>7220.4999999999936</v>
      </c>
      <c r="M9" s="88">
        <v>15617.5</v>
      </c>
      <c r="N9" s="88"/>
      <c r="O9" s="88"/>
      <c r="P9" s="89">
        <f>SUM(D9:O9)</f>
        <v>134391.5</v>
      </c>
      <c r="Q9" s="90">
        <f>P9/1000</f>
        <v>134.39150000000001</v>
      </c>
      <c r="R9" s="286">
        <v>0</v>
      </c>
      <c r="S9" s="91">
        <f t="shared" si="2"/>
        <v>134.39150000000001</v>
      </c>
      <c r="T9" s="92">
        <f>S9/C9%</f>
        <v>53.756600000000006</v>
      </c>
      <c r="U9" s="93">
        <f>C9-S9</f>
        <v>115.60849999999999</v>
      </c>
    </row>
    <row r="10" spans="1:21" x14ac:dyDescent="0.2">
      <c r="A10" s="95" t="s">
        <v>4</v>
      </c>
      <c r="B10" s="97" t="s">
        <v>38</v>
      </c>
      <c r="C10" s="94">
        <v>0</v>
      </c>
      <c r="D10" s="65">
        <v>0</v>
      </c>
      <c r="E10" s="88">
        <v>1</v>
      </c>
      <c r="F10" s="88">
        <v>24</v>
      </c>
      <c r="G10" s="88">
        <v>212</v>
      </c>
      <c r="H10" s="88">
        <v>0</v>
      </c>
      <c r="I10" s="88">
        <v>0</v>
      </c>
      <c r="J10" s="88">
        <v>8.0000000000000071</v>
      </c>
      <c r="K10" s="88">
        <v>42.000000000000007</v>
      </c>
      <c r="L10" s="88">
        <v>40.999999999999979</v>
      </c>
      <c r="M10" s="88">
        <v>46.999999999999986</v>
      </c>
      <c r="N10" s="88"/>
      <c r="O10" s="88"/>
      <c r="P10" s="89">
        <f>SUM(D10:O10)</f>
        <v>375</v>
      </c>
      <c r="Q10" s="90">
        <f>P10/1000</f>
        <v>0.375</v>
      </c>
      <c r="R10" s="286">
        <v>0</v>
      </c>
      <c r="S10" s="91">
        <f t="shared" si="2"/>
        <v>0.375</v>
      </c>
      <c r="T10" s="91"/>
      <c r="U10" s="95"/>
    </row>
    <row r="11" spans="1:21" x14ac:dyDescent="0.2">
      <c r="A11" s="85" t="s">
        <v>76</v>
      </c>
      <c r="B11" s="86" t="s">
        <v>39</v>
      </c>
      <c r="C11" s="87">
        <v>580</v>
      </c>
      <c r="D11" s="65">
        <v>11697</v>
      </c>
      <c r="E11" s="88">
        <v>30462.999999999996</v>
      </c>
      <c r="F11" s="88">
        <v>13359.000000000002</v>
      </c>
      <c r="G11" s="88">
        <v>46514</v>
      </c>
      <c r="H11" s="88">
        <v>4415.9999999999927</v>
      </c>
      <c r="I11" s="88">
        <v>8558.0000000000073</v>
      </c>
      <c r="J11" s="88">
        <v>13975.000000000004</v>
      </c>
      <c r="K11" s="88">
        <v>20048</v>
      </c>
      <c r="L11" s="88">
        <v>52370</v>
      </c>
      <c r="M11" s="88">
        <v>42898.999999999978</v>
      </c>
      <c r="N11" s="88"/>
      <c r="O11" s="88"/>
      <c r="P11" s="89">
        <f t="shared" si="0"/>
        <v>244298.99999999997</v>
      </c>
      <c r="Q11" s="90">
        <f t="shared" si="1"/>
        <v>244.29899999999998</v>
      </c>
      <c r="R11" s="286">
        <v>2.5350000000000001</v>
      </c>
      <c r="S11" s="91">
        <f t="shared" si="2"/>
        <v>246.83399999999997</v>
      </c>
      <c r="T11" s="96">
        <f>S11/C11%</f>
        <v>42.557586206896552</v>
      </c>
      <c r="U11" s="93">
        <f>C11-S11</f>
        <v>333.16600000000005</v>
      </c>
    </row>
    <row r="12" spans="1:21" x14ac:dyDescent="0.2">
      <c r="A12" s="95" t="s">
        <v>5</v>
      </c>
      <c r="B12" s="86" t="s">
        <v>40</v>
      </c>
      <c r="C12" s="87">
        <v>1315</v>
      </c>
      <c r="D12" s="65">
        <v>3382</v>
      </c>
      <c r="E12" s="88">
        <v>33829.999999999993</v>
      </c>
      <c r="F12" s="88">
        <v>26959</v>
      </c>
      <c r="G12" s="88">
        <v>170606</v>
      </c>
      <c r="H12" s="88">
        <v>15852.000000000004</v>
      </c>
      <c r="I12" s="88">
        <v>42795.000000000015</v>
      </c>
      <c r="J12" s="88">
        <v>52473.999999999993</v>
      </c>
      <c r="K12" s="88">
        <v>59902.999999999993</v>
      </c>
      <c r="L12" s="88">
        <v>105784.00000000003</v>
      </c>
      <c r="M12" s="88">
        <v>62264.999999999956</v>
      </c>
      <c r="N12" s="88"/>
      <c r="O12" s="88"/>
      <c r="P12" s="89">
        <f t="shared" si="0"/>
        <v>573850</v>
      </c>
      <c r="Q12" s="90">
        <f t="shared" si="1"/>
        <v>573.85</v>
      </c>
      <c r="R12" s="286">
        <v>9.8610000000000007</v>
      </c>
      <c r="S12" s="91">
        <f t="shared" si="2"/>
        <v>583.71100000000001</v>
      </c>
      <c r="T12" s="92">
        <f>S12/C12%</f>
        <v>44.388669201520912</v>
      </c>
      <c r="U12" s="93">
        <f>C12-S12</f>
        <v>731.28899999999999</v>
      </c>
    </row>
    <row r="13" spans="1:21" x14ac:dyDescent="0.2">
      <c r="A13" s="95" t="s">
        <v>41</v>
      </c>
      <c r="B13" s="99" t="s">
        <v>42</v>
      </c>
      <c r="C13" s="94">
        <v>0</v>
      </c>
      <c r="D13" s="65">
        <v>0</v>
      </c>
      <c r="E13" s="88">
        <v>1</v>
      </c>
      <c r="F13" s="88">
        <v>1</v>
      </c>
      <c r="G13" s="88">
        <v>19.000000000000004</v>
      </c>
      <c r="H13" s="88">
        <v>0.999999999999994</v>
      </c>
      <c r="I13" s="88">
        <v>1.0000000000000044</v>
      </c>
      <c r="J13" s="88">
        <v>2.0000000000000018</v>
      </c>
      <c r="K13" s="88">
        <v>1.9999999999999982</v>
      </c>
      <c r="L13" s="88">
        <v>1.0000000000000009</v>
      </c>
      <c r="M13" s="88">
        <v>1.9999999999999982</v>
      </c>
      <c r="N13" s="88"/>
      <c r="O13" s="88"/>
      <c r="P13" s="89">
        <f t="shared" si="0"/>
        <v>30</v>
      </c>
      <c r="Q13" s="90">
        <f t="shared" si="1"/>
        <v>0.03</v>
      </c>
      <c r="R13" s="286">
        <v>0</v>
      </c>
      <c r="S13" s="91">
        <f t="shared" si="2"/>
        <v>0.03</v>
      </c>
      <c r="T13" s="91"/>
      <c r="U13" s="95"/>
    </row>
    <row r="14" spans="1:21" x14ac:dyDescent="0.2">
      <c r="A14" s="95" t="s">
        <v>6</v>
      </c>
      <c r="B14" s="100" t="s">
        <v>43</v>
      </c>
      <c r="C14" s="87">
        <v>60</v>
      </c>
      <c r="D14" s="65">
        <v>18</v>
      </c>
      <c r="E14" s="88">
        <v>200.99999999999997</v>
      </c>
      <c r="F14" s="88">
        <v>321.00000000000006</v>
      </c>
      <c r="G14" s="88">
        <v>5386</v>
      </c>
      <c r="H14" s="88">
        <v>1948</v>
      </c>
      <c r="I14" s="88">
        <v>679.99999999999955</v>
      </c>
      <c r="J14" s="88">
        <v>3752</v>
      </c>
      <c r="K14" s="88">
        <v>708.00000000000102</v>
      </c>
      <c r="L14" s="88">
        <v>304.99999999999761</v>
      </c>
      <c r="M14" s="88">
        <v>704.99999999999989</v>
      </c>
      <c r="N14" s="88"/>
      <c r="O14" s="88"/>
      <c r="P14" s="89">
        <f t="shared" si="0"/>
        <v>14024</v>
      </c>
      <c r="Q14" s="90">
        <f t="shared" si="1"/>
        <v>14.023999999999999</v>
      </c>
      <c r="R14" s="286">
        <v>7.0000000000000001E-3</v>
      </c>
      <c r="S14" s="91">
        <f>SUM(Q14:R14)</f>
        <v>14.030999999999999</v>
      </c>
      <c r="T14" s="92">
        <f>S14/C14%</f>
        <v>23.384999999999998</v>
      </c>
      <c r="U14" s="93">
        <f>C14-S14</f>
        <v>45.969000000000001</v>
      </c>
    </row>
    <row r="15" spans="1:21" x14ac:dyDescent="0.2">
      <c r="A15" s="95" t="s">
        <v>44</v>
      </c>
      <c r="B15" s="101" t="s">
        <v>45</v>
      </c>
      <c r="C15" s="94">
        <v>0</v>
      </c>
      <c r="D15" s="65">
        <v>0</v>
      </c>
      <c r="E15" s="88">
        <v>0</v>
      </c>
      <c r="F15" s="88">
        <v>0</v>
      </c>
      <c r="G15" s="88">
        <v>1018</v>
      </c>
      <c r="H15" s="88">
        <v>22.000000000000021</v>
      </c>
      <c r="I15" s="88">
        <v>592.00000000000011</v>
      </c>
      <c r="J15" s="88">
        <v>1119.9999999999995</v>
      </c>
      <c r="K15" s="88">
        <v>1099.0000000000005</v>
      </c>
      <c r="L15" s="88">
        <v>662.00000000000023</v>
      </c>
      <c r="M15" s="88">
        <v>546</v>
      </c>
      <c r="N15" s="88"/>
      <c r="O15" s="88"/>
      <c r="P15" s="89">
        <f t="shared" si="0"/>
        <v>5059</v>
      </c>
      <c r="Q15" s="90">
        <f t="shared" si="1"/>
        <v>5.0590000000000002</v>
      </c>
      <c r="R15" s="286">
        <v>0</v>
      </c>
      <c r="S15" s="91">
        <f t="shared" si="2"/>
        <v>5.0590000000000002</v>
      </c>
      <c r="T15" s="91"/>
      <c r="U15" s="95"/>
    </row>
    <row r="16" spans="1:21" x14ac:dyDescent="0.2">
      <c r="A16" s="95" t="s">
        <v>7</v>
      </c>
      <c r="B16" s="86" t="s">
        <v>46</v>
      </c>
      <c r="C16" s="87">
        <v>1</v>
      </c>
      <c r="D16" s="65">
        <v>0</v>
      </c>
      <c r="E16" s="88">
        <v>0</v>
      </c>
      <c r="F16" s="88">
        <v>0</v>
      </c>
      <c r="G16" s="88">
        <v>3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/>
      <c r="O16" s="88"/>
      <c r="P16" s="89">
        <f t="shared" si="0"/>
        <v>3</v>
      </c>
      <c r="Q16" s="90">
        <f t="shared" si="1"/>
        <v>3.0000000000000001E-3</v>
      </c>
      <c r="R16" s="286">
        <v>3.2000000000000001E-2</v>
      </c>
      <c r="S16" s="91">
        <f>SUM(Q16:R16)</f>
        <v>3.5000000000000003E-2</v>
      </c>
      <c r="T16" s="92">
        <f>S16/C16%</f>
        <v>3.5000000000000004</v>
      </c>
      <c r="U16" s="93">
        <f>C16-S16</f>
        <v>0.96499999999999997</v>
      </c>
    </row>
    <row r="17" spans="1:21" x14ac:dyDescent="0.2">
      <c r="A17" s="95" t="s">
        <v>47</v>
      </c>
      <c r="B17" s="86" t="s">
        <v>48</v>
      </c>
      <c r="C17" s="87">
        <v>175</v>
      </c>
      <c r="D17" s="65">
        <v>0</v>
      </c>
      <c r="E17" s="88">
        <v>0</v>
      </c>
      <c r="F17" s="88">
        <v>0</v>
      </c>
      <c r="G17" s="88">
        <v>111125</v>
      </c>
      <c r="H17" s="88">
        <v>30.000000000001137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/>
      <c r="O17" s="88"/>
      <c r="P17" s="89">
        <f t="shared" si="0"/>
        <v>111155</v>
      </c>
      <c r="Q17" s="90">
        <f t="shared" si="1"/>
        <v>111.155</v>
      </c>
      <c r="R17" s="286">
        <v>5.0000000000000001E-3</v>
      </c>
      <c r="S17" s="91">
        <f>SUM(Q17:R17)</f>
        <v>111.16</v>
      </c>
      <c r="T17" s="92">
        <f>S17/C17%</f>
        <v>63.519999999999996</v>
      </c>
      <c r="U17" s="93">
        <f>C17-S17</f>
        <v>63.84</v>
      </c>
    </row>
    <row r="18" spans="1:21" x14ac:dyDescent="0.2">
      <c r="A18" s="95" t="s">
        <v>49</v>
      </c>
      <c r="B18" s="97" t="s">
        <v>50</v>
      </c>
      <c r="C18" s="94">
        <v>0</v>
      </c>
      <c r="D18" s="65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/>
      <c r="O18" s="88"/>
      <c r="P18" s="89">
        <f t="shared" si="0"/>
        <v>0</v>
      </c>
      <c r="Q18" s="90">
        <f t="shared" si="1"/>
        <v>0</v>
      </c>
      <c r="R18" s="286">
        <v>0</v>
      </c>
      <c r="S18" s="91">
        <f t="shared" si="2"/>
        <v>0</v>
      </c>
      <c r="T18" s="91"/>
      <c r="U18" s="95"/>
    </row>
    <row r="19" spans="1:21" x14ac:dyDescent="0.2">
      <c r="A19" s="95" t="s">
        <v>51</v>
      </c>
      <c r="B19" s="101" t="s">
        <v>52</v>
      </c>
      <c r="C19" s="87">
        <v>80</v>
      </c>
      <c r="D19" s="65">
        <v>0</v>
      </c>
      <c r="E19" s="88">
        <v>0</v>
      </c>
      <c r="F19" s="88">
        <v>0</v>
      </c>
      <c r="G19" s="88">
        <v>0</v>
      </c>
      <c r="H19" s="88">
        <v>0</v>
      </c>
      <c r="I19" s="88">
        <v>5423</v>
      </c>
      <c r="J19" s="88">
        <v>26414</v>
      </c>
      <c r="K19" s="88">
        <v>30309</v>
      </c>
      <c r="L19" s="88">
        <v>0</v>
      </c>
      <c r="M19" s="88">
        <v>0</v>
      </c>
      <c r="N19" s="88"/>
      <c r="O19" s="88"/>
      <c r="P19" s="89">
        <f t="shared" si="0"/>
        <v>62146</v>
      </c>
      <c r="Q19" s="90">
        <f t="shared" si="1"/>
        <v>62.146000000000001</v>
      </c>
      <c r="R19" s="286">
        <v>0.3</v>
      </c>
      <c r="S19" s="91">
        <f t="shared" si="2"/>
        <v>62.445999999999998</v>
      </c>
      <c r="T19" s="92">
        <f>S19/C19%</f>
        <v>78.05749999999999</v>
      </c>
      <c r="U19" s="93">
        <f>C19-S19</f>
        <v>17.554000000000002</v>
      </c>
    </row>
    <row r="20" spans="1:21" x14ac:dyDescent="0.2">
      <c r="A20" s="95" t="s">
        <v>53</v>
      </c>
      <c r="B20" s="100" t="s">
        <v>54</v>
      </c>
      <c r="C20" s="94">
        <v>0</v>
      </c>
      <c r="D20" s="65">
        <v>0</v>
      </c>
      <c r="E20" s="88">
        <v>0</v>
      </c>
      <c r="F20" s="88">
        <v>0</v>
      </c>
      <c r="G20" s="88">
        <v>0</v>
      </c>
      <c r="H20" s="88">
        <v>0</v>
      </c>
      <c r="I20" s="88">
        <v>1</v>
      </c>
      <c r="J20" s="88">
        <v>3</v>
      </c>
      <c r="K20" s="88">
        <v>13.000000000000002</v>
      </c>
      <c r="L20" s="88">
        <v>8.9999999999999982</v>
      </c>
      <c r="M20" s="88">
        <v>2.0000000000000018</v>
      </c>
      <c r="N20" s="88"/>
      <c r="O20" s="88"/>
      <c r="P20" s="89">
        <f t="shared" si="0"/>
        <v>28</v>
      </c>
      <c r="Q20" s="90">
        <f t="shared" si="1"/>
        <v>2.8000000000000001E-2</v>
      </c>
      <c r="R20" s="286">
        <v>0</v>
      </c>
      <c r="S20" s="91">
        <f t="shared" si="2"/>
        <v>2.8000000000000001E-2</v>
      </c>
      <c r="T20" s="91"/>
      <c r="U20" s="95"/>
    </row>
    <row r="21" spans="1:21" x14ac:dyDescent="0.2">
      <c r="A21" s="85" t="s">
        <v>77</v>
      </c>
      <c r="B21" s="86" t="s">
        <v>55</v>
      </c>
      <c r="C21" s="87">
        <v>455</v>
      </c>
      <c r="D21" s="65">
        <v>0</v>
      </c>
      <c r="E21" s="88">
        <v>58</v>
      </c>
      <c r="F21" s="88">
        <v>11653</v>
      </c>
      <c r="G21" s="88">
        <v>169034</v>
      </c>
      <c r="H21" s="88">
        <v>11596.000000000004</v>
      </c>
      <c r="I21" s="88">
        <v>3645.9999999999864</v>
      </c>
      <c r="J21" s="88">
        <v>7084.0000000000182</v>
      </c>
      <c r="K21" s="88">
        <v>9566.0000000000036</v>
      </c>
      <c r="L21" s="88">
        <v>12974.999999999995</v>
      </c>
      <c r="M21" s="88">
        <v>27621.999999999985</v>
      </c>
      <c r="N21" s="88"/>
      <c r="O21" s="88"/>
      <c r="P21" s="89">
        <f>SUM(D21:O21)</f>
        <v>253234</v>
      </c>
      <c r="Q21" s="90">
        <f>P21/1000</f>
        <v>253.23400000000001</v>
      </c>
      <c r="R21" s="286">
        <v>3.895</v>
      </c>
      <c r="S21" s="91">
        <f>SUM(Q21:R21)</f>
        <v>257.12900000000002</v>
      </c>
      <c r="T21" s="92">
        <f>S21/C21%</f>
        <v>56.511868131868141</v>
      </c>
      <c r="U21" s="93">
        <f>C21-S21</f>
        <v>197.87099999999998</v>
      </c>
    </row>
    <row r="22" spans="1:21" x14ac:dyDescent="0.2">
      <c r="A22" s="85" t="s">
        <v>93</v>
      </c>
      <c r="B22" s="86" t="s">
        <v>94</v>
      </c>
      <c r="C22" s="87">
        <v>0</v>
      </c>
      <c r="D22" s="65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/>
      <c r="O22" s="88"/>
      <c r="P22" s="89">
        <f>SUM(D22:O22)</f>
        <v>0</v>
      </c>
      <c r="Q22" s="90">
        <f>P22/1000</f>
        <v>0</v>
      </c>
      <c r="R22" s="286">
        <v>0</v>
      </c>
      <c r="S22" s="91">
        <f>SUM(Q22:R22)</f>
        <v>0</v>
      </c>
      <c r="T22" s="92"/>
      <c r="U22" s="93"/>
    </row>
    <row r="23" spans="1:21" x14ac:dyDescent="0.2">
      <c r="A23" s="102" t="s">
        <v>90</v>
      </c>
      <c r="B23" s="103" t="s">
        <v>91</v>
      </c>
      <c r="C23" s="94">
        <v>0</v>
      </c>
      <c r="D23" s="65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/>
      <c r="O23" s="88"/>
      <c r="P23" s="89">
        <f>SUM(D23:O23)</f>
        <v>0</v>
      </c>
      <c r="Q23" s="90">
        <f>P23/1000</f>
        <v>0</v>
      </c>
      <c r="R23" s="286">
        <v>0</v>
      </c>
      <c r="S23" s="91">
        <f>SUM(Q23:R23)</f>
        <v>0</v>
      </c>
      <c r="T23" s="104"/>
      <c r="U23" s="105"/>
    </row>
    <row r="24" spans="1:21" x14ac:dyDescent="0.2">
      <c r="A24" s="95" t="s">
        <v>58</v>
      </c>
      <c r="B24" s="106" t="s">
        <v>59</v>
      </c>
      <c r="C24" s="94">
        <v>0</v>
      </c>
      <c r="D24" s="65">
        <v>0</v>
      </c>
      <c r="E24" s="88">
        <v>0</v>
      </c>
      <c r="F24" s="88">
        <v>0</v>
      </c>
      <c r="G24" s="88">
        <v>12</v>
      </c>
      <c r="H24" s="88">
        <v>5.0000000000000009</v>
      </c>
      <c r="I24" s="88">
        <v>0.99999999999999745</v>
      </c>
      <c r="J24" s="88">
        <v>0</v>
      </c>
      <c r="K24" s="88">
        <v>0</v>
      </c>
      <c r="L24" s="88">
        <v>3.0000000000000062</v>
      </c>
      <c r="M24" s="88">
        <v>11.999999999999996</v>
      </c>
      <c r="N24" s="88"/>
      <c r="O24" s="88"/>
      <c r="P24" s="89">
        <f>SUM(D24:O24)</f>
        <v>33</v>
      </c>
      <c r="Q24" s="90">
        <f>P24/1000</f>
        <v>3.3000000000000002E-2</v>
      </c>
      <c r="R24" s="286">
        <v>0</v>
      </c>
      <c r="S24" s="91">
        <f>SUM(Q24:R24)</f>
        <v>3.3000000000000002E-2</v>
      </c>
      <c r="T24" s="91"/>
      <c r="U24" s="95"/>
    </row>
    <row r="25" spans="1:21" x14ac:dyDescent="0.2">
      <c r="A25" s="95" t="s">
        <v>83</v>
      </c>
      <c r="B25" s="101" t="s">
        <v>32</v>
      </c>
      <c r="C25" s="94">
        <v>0</v>
      </c>
      <c r="D25" s="65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/>
      <c r="O25" s="88"/>
      <c r="P25" s="89">
        <f>SUM(D25:O25)</f>
        <v>0</v>
      </c>
      <c r="Q25" s="90">
        <f>P25/1000</f>
        <v>0</v>
      </c>
      <c r="R25" s="286">
        <v>0</v>
      </c>
      <c r="S25" s="91">
        <f>SUM(Q25:R25)</f>
        <v>0</v>
      </c>
      <c r="T25" s="91"/>
      <c r="U25" s="95"/>
    </row>
    <row r="26" spans="1:21" x14ac:dyDescent="0.2">
      <c r="A26" s="95" t="s">
        <v>56</v>
      </c>
      <c r="B26" s="107" t="s">
        <v>57</v>
      </c>
      <c r="C26" s="94">
        <v>0</v>
      </c>
      <c r="D26" s="65">
        <v>0</v>
      </c>
      <c r="E26" s="88">
        <v>0</v>
      </c>
      <c r="F26" s="88">
        <v>0</v>
      </c>
      <c r="G26" s="88">
        <v>1</v>
      </c>
      <c r="H26" s="88">
        <v>0</v>
      </c>
      <c r="I26" s="88">
        <v>4</v>
      </c>
      <c r="J26" s="88">
        <v>12.999999999999998</v>
      </c>
      <c r="K26" s="88">
        <v>35</v>
      </c>
      <c r="L26" s="88">
        <v>11.000000000000004</v>
      </c>
      <c r="M26" s="88">
        <v>7.9999999999999929</v>
      </c>
      <c r="N26" s="88"/>
      <c r="O26" s="88"/>
      <c r="P26" s="89">
        <f t="shared" si="0"/>
        <v>72</v>
      </c>
      <c r="Q26" s="90">
        <f t="shared" si="1"/>
        <v>7.1999999999999995E-2</v>
      </c>
      <c r="R26" s="286">
        <v>0</v>
      </c>
      <c r="S26" s="91">
        <f t="shared" si="2"/>
        <v>7.1999999999999995E-2</v>
      </c>
      <c r="T26" s="91"/>
      <c r="U26" s="95"/>
    </row>
    <row r="27" spans="1:21" x14ac:dyDescent="0.2">
      <c r="A27" s="95" t="s">
        <v>60</v>
      </c>
      <c r="B27" s="100" t="s">
        <v>61</v>
      </c>
      <c r="C27" s="94">
        <v>50</v>
      </c>
      <c r="D27" s="65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/>
      <c r="O27" s="88"/>
      <c r="P27" s="89">
        <f t="shared" si="0"/>
        <v>0</v>
      </c>
      <c r="Q27" s="90">
        <f t="shared" si="1"/>
        <v>0</v>
      </c>
      <c r="R27" s="286">
        <v>0</v>
      </c>
      <c r="S27" s="91">
        <f t="shared" si="2"/>
        <v>0</v>
      </c>
      <c r="T27" s="92"/>
      <c r="U27" s="93"/>
    </row>
    <row r="28" spans="1:21" x14ac:dyDescent="0.2">
      <c r="A28" s="108" t="s">
        <v>3</v>
      </c>
      <c r="B28" s="109" t="s">
        <v>62</v>
      </c>
      <c r="C28" s="87">
        <f t="shared" ref="C28:O28" si="3">SUM(C4:C27)</f>
        <v>3771</v>
      </c>
      <c r="D28" s="110">
        <f t="shared" si="3"/>
        <v>17245</v>
      </c>
      <c r="E28" s="110">
        <f t="shared" si="3"/>
        <v>71518.999999999985</v>
      </c>
      <c r="F28" s="110">
        <f t="shared" si="3"/>
        <v>61555</v>
      </c>
      <c r="G28" s="110">
        <f t="shared" si="3"/>
        <v>660948</v>
      </c>
      <c r="H28" s="110">
        <f t="shared" si="3"/>
        <v>81080</v>
      </c>
      <c r="I28" s="110">
        <f t="shared" si="3"/>
        <v>75484.000000000015</v>
      </c>
      <c r="J28" s="110">
        <f t="shared" si="3"/>
        <v>133631</v>
      </c>
      <c r="K28" s="110">
        <f t="shared" si="3"/>
        <v>154260.5</v>
      </c>
      <c r="L28" s="110">
        <f t="shared" si="3"/>
        <v>232878.5</v>
      </c>
      <c r="M28" s="110">
        <f t="shared" si="3"/>
        <v>367493.49999999994</v>
      </c>
      <c r="N28" s="110">
        <f t="shared" si="3"/>
        <v>0</v>
      </c>
      <c r="O28" s="110">
        <f t="shared" si="3"/>
        <v>0</v>
      </c>
      <c r="P28" s="110">
        <f>SUM(D28:O28)</f>
        <v>1856094.5</v>
      </c>
      <c r="Q28" s="90">
        <f t="shared" si="1"/>
        <v>1856.0944999999999</v>
      </c>
      <c r="R28" s="111">
        <f>SUM(R4:R27)</f>
        <v>22.883000000000003</v>
      </c>
      <c r="S28" s="91">
        <f t="shared" si="2"/>
        <v>1878.9775</v>
      </c>
      <c r="T28" s="92">
        <f>S28/C28%</f>
        <v>49.827035269159374</v>
      </c>
      <c r="U28" s="90">
        <f>SUM(U4:U27)</f>
        <v>1847.6224999999999</v>
      </c>
    </row>
    <row r="29" spans="1:21" x14ac:dyDescent="0.2">
      <c r="A29" s="79" t="s">
        <v>108</v>
      </c>
    </row>
    <row r="30" spans="1:21" ht="22.5" x14ac:dyDescent="0.2">
      <c r="A30" s="81" t="s">
        <v>10</v>
      </c>
      <c r="B30" s="82" t="s">
        <v>11</v>
      </c>
      <c r="C30" s="83" t="s">
        <v>12</v>
      </c>
      <c r="D30" s="81" t="s">
        <v>13</v>
      </c>
      <c r="E30" s="81" t="s">
        <v>14</v>
      </c>
      <c r="F30" s="81" t="s">
        <v>15</v>
      </c>
      <c r="G30" s="81" t="s">
        <v>16</v>
      </c>
      <c r="H30" s="81" t="s">
        <v>17</v>
      </c>
      <c r="I30" s="81" t="s">
        <v>18</v>
      </c>
      <c r="J30" s="81" t="s">
        <v>19</v>
      </c>
      <c r="K30" s="81" t="s">
        <v>20</v>
      </c>
      <c r="L30" s="81" t="s">
        <v>21</v>
      </c>
      <c r="M30" s="81" t="s">
        <v>22</v>
      </c>
      <c r="N30" s="81" t="s">
        <v>23</v>
      </c>
      <c r="O30" s="81" t="s">
        <v>24</v>
      </c>
      <c r="P30" s="81" t="s">
        <v>25</v>
      </c>
      <c r="Q30" s="81" t="s">
        <v>26</v>
      </c>
      <c r="R30" s="84" t="s">
        <v>104</v>
      </c>
      <c r="S30" s="81" t="s">
        <v>27</v>
      </c>
      <c r="T30" s="81" t="s">
        <v>28</v>
      </c>
      <c r="U30" s="81" t="s">
        <v>29</v>
      </c>
    </row>
    <row r="31" spans="1:21" x14ac:dyDescent="0.2">
      <c r="A31" s="85" t="s">
        <v>74</v>
      </c>
      <c r="B31" s="86" t="s">
        <v>30</v>
      </c>
      <c r="C31" s="87">
        <v>125</v>
      </c>
      <c r="D31" s="65">
        <v>0</v>
      </c>
      <c r="E31" s="88">
        <v>0</v>
      </c>
      <c r="F31" s="88">
        <v>1250</v>
      </c>
      <c r="G31" s="88">
        <v>33810</v>
      </c>
      <c r="H31" s="88">
        <v>3198.9999999999982</v>
      </c>
      <c r="I31" s="88">
        <v>1359.0000000000018</v>
      </c>
      <c r="J31" s="88">
        <v>2146.0000000000009</v>
      </c>
      <c r="K31" s="88">
        <v>4012.9999999999982</v>
      </c>
      <c r="L31" s="88">
        <v>9747.9999999999982</v>
      </c>
      <c r="M31" s="88">
        <v>14137.000000000007</v>
      </c>
      <c r="N31" s="65"/>
      <c r="O31" s="65"/>
      <c r="P31" s="89">
        <f>SUM(D31:O31)</f>
        <v>69662</v>
      </c>
      <c r="Q31" s="90">
        <f t="shared" ref="Q31:Q55" si="4">P31/1000</f>
        <v>69.662000000000006</v>
      </c>
      <c r="R31" s="287">
        <v>1.3360000000000001</v>
      </c>
      <c r="S31" s="91">
        <f t="shared" ref="S31:S55" si="5">SUM(Q31:R31)</f>
        <v>70.998000000000005</v>
      </c>
      <c r="T31" s="92">
        <f>S31/C31%</f>
        <v>56.798400000000001</v>
      </c>
      <c r="U31" s="93">
        <f>C31-S31</f>
        <v>54.001999999999995</v>
      </c>
    </row>
    <row r="32" spans="1:21" x14ac:dyDescent="0.2">
      <c r="A32" s="85" t="s">
        <v>82</v>
      </c>
      <c r="B32" s="86" t="s">
        <v>31</v>
      </c>
      <c r="C32" s="94"/>
      <c r="D32" s="65">
        <v>0</v>
      </c>
      <c r="E32" s="95">
        <v>0</v>
      </c>
      <c r="F32" s="88">
        <v>0</v>
      </c>
      <c r="G32" s="88">
        <v>0</v>
      </c>
      <c r="H32" s="88">
        <v>0</v>
      </c>
      <c r="I32" s="88">
        <v>1</v>
      </c>
      <c r="J32" s="88">
        <v>0</v>
      </c>
      <c r="K32" s="88">
        <v>0</v>
      </c>
      <c r="L32" s="88">
        <v>2</v>
      </c>
      <c r="M32" s="88">
        <v>0</v>
      </c>
      <c r="N32" s="65"/>
      <c r="O32" s="65"/>
      <c r="P32" s="89">
        <f>SUM(D32:O32)</f>
        <v>3</v>
      </c>
      <c r="Q32" s="90">
        <f>P32/1000</f>
        <v>3.0000000000000001E-3</v>
      </c>
      <c r="R32" s="287"/>
      <c r="S32" s="91">
        <f t="shared" si="5"/>
        <v>3.0000000000000001E-3</v>
      </c>
      <c r="T32" s="91"/>
      <c r="U32" s="95"/>
    </row>
    <row r="33" spans="1:21" x14ac:dyDescent="0.2">
      <c r="A33" s="85" t="s">
        <v>75</v>
      </c>
      <c r="B33" s="86" t="s">
        <v>33</v>
      </c>
      <c r="C33" s="87">
        <v>55</v>
      </c>
      <c r="D33" s="43">
        <v>240</v>
      </c>
      <c r="E33" s="88">
        <v>1063</v>
      </c>
      <c r="F33" s="88">
        <v>1179.0000000000002</v>
      </c>
      <c r="G33" s="88">
        <v>0</v>
      </c>
      <c r="H33" s="88">
        <v>0</v>
      </c>
      <c r="I33" s="88">
        <v>520.99999999999989</v>
      </c>
      <c r="J33" s="88">
        <v>1139.0000000000002</v>
      </c>
      <c r="K33" s="88">
        <v>4739.9999999999991</v>
      </c>
      <c r="L33" s="88">
        <v>9307</v>
      </c>
      <c r="M33" s="88">
        <v>7844.0000000000009</v>
      </c>
      <c r="N33" s="65"/>
      <c r="O33" s="65"/>
      <c r="P33" s="89">
        <f>SUM(D33:O33)</f>
        <v>26033</v>
      </c>
      <c r="Q33" s="90">
        <f t="shared" si="4"/>
        <v>26.033000000000001</v>
      </c>
      <c r="R33" s="287">
        <v>0.41199999999999998</v>
      </c>
      <c r="S33" s="91">
        <f t="shared" si="5"/>
        <v>26.445</v>
      </c>
      <c r="T33" s="96">
        <f>S33/C33%</f>
        <v>48.081818181818178</v>
      </c>
      <c r="U33" s="93">
        <f>C33-S33</f>
        <v>28.555</v>
      </c>
    </row>
    <row r="34" spans="1:21" ht="22.5" x14ac:dyDescent="0.2">
      <c r="A34" s="85" t="s">
        <v>88</v>
      </c>
      <c r="B34" s="86" t="s">
        <v>89</v>
      </c>
      <c r="C34" s="94"/>
      <c r="D34" s="4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88">
        <v>0</v>
      </c>
      <c r="K34" s="95">
        <v>0</v>
      </c>
      <c r="L34" s="95">
        <v>0</v>
      </c>
      <c r="M34" s="95">
        <v>0</v>
      </c>
      <c r="N34" s="4"/>
      <c r="O34" s="4"/>
      <c r="P34" s="89"/>
      <c r="Q34" s="90">
        <f t="shared" si="4"/>
        <v>0</v>
      </c>
      <c r="R34" s="287"/>
      <c r="S34" s="91">
        <f t="shared" si="5"/>
        <v>0</v>
      </c>
      <c r="T34" s="92"/>
      <c r="U34" s="93"/>
    </row>
    <row r="35" spans="1:21" x14ac:dyDescent="0.2">
      <c r="A35" s="95" t="s">
        <v>34</v>
      </c>
      <c r="B35" s="97" t="s">
        <v>35</v>
      </c>
      <c r="C35" s="94"/>
      <c r="D35" s="65">
        <v>0</v>
      </c>
      <c r="E35" s="95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65"/>
      <c r="O35" s="65"/>
      <c r="P35" s="89">
        <f>SUM(D35:O35)</f>
        <v>0</v>
      </c>
      <c r="Q35" s="90">
        <f>P35/1000</f>
        <v>0</v>
      </c>
      <c r="R35" s="287"/>
      <c r="S35" s="91">
        <f t="shared" si="5"/>
        <v>0</v>
      </c>
      <c r="T35" s="91"/>
      <c r="U35" s="95"/>
    </row>
    <row r="36" spans="1:21" x14ac:dyDescent="0.2">
      <c r="A36" s="95" t="s">
        <v>36</v>
      </c>
      <c r="B36" s="98" t="s">
        <v>37</v>
      </c>
      <c r="C36" s="87">
        <v>100</v>
      </c>
      <c r="D36" s="65">
        <v>18</v>
      </c>
      <c r="E36" s="95">
        <v>32</v>
      </c>
      <c r="F36" s="88">
        <v>512</v>
      </c>
      <c r="G36" s="88">
        <v>34836.000000000007</v>
      </c>
      <c r="H36" s="88">
        <v>2710.9999999999914</v>
      </c>
      <c r="I36" s="88">
        <v>104.99999999999687</v>
      </c>
      <c r="J36" s="88">
        <v>277.00000000000102</v>
      </c>
      <c r="K36" s="88">
        <v>884.00000000000034</v>
      </c>
      <c r="L36" s="88">
        <v>4848.9999999999964</v>
      </c>
      <c r="M36" s="88">
        <v>10121.000000000002</v>
      </c>
      <c r="N36" s="65"/>
      <c r="O36" s="65"/>
      <c r="P36" s="89">
        <f>SUM(D36:O36)</f>
        <v>54345</v>
      </c>
      <c r="Q36" s="90">
        <f>P36/1000</f>
        <v>54.344999999999999</v>
      </c>
      <c r="R36" s="287">
        <v>0</v>
      </c>
      <c r="S36" s="91">
        <f t="shared" si="5"/>
        <v>54.344999999999999</v>
      </c>
      <c r="T36" s="92">
        <f>S36/C36%</f>
        <v>54.344999999999999</v>
      </c>
      <c r="U36" s="93">
        <f>C36-S36</f>
        <v>45.655000000000001</v>
      </c>
    </row>
    <row r="37" spans="1:21" x14ac:dyDescent="0.2">
      <c r="A37" s="95" t="s">
        <v>4</v>
      </c>
      <c r="B37" s="97" t="s">
        <v>38</v>
      </c>
      <c r="C37" s="94"/>
      <c r="D37" s="65">
        <v>0</v>
      </c>
      <c r="E37" s="88">
        <v>1</v>
      </c>
      <c r="F37" s="88">
        <v>3</v>
      </c>
      <c r="G37" s="88">
        <v>204</v>
      </c>
      <c r="H37" s="88">
        <v>0</v>
      </c>
      <c r="I37" s="88">
        <v>0</v>
      </c>
      <c r="J37" s="88">
        <v>8.0000000000000071</v>
      </c>
      <c r="K37" s="88">
        <v>42.000000000000007</v>
      </c>
      <c r="L37" s="88">
        <v>40.999999999999979</v>
      </c>
      <c r="M37" s="88">
        <v>45.999999999999986</v>
      </c>
      <c r="N37" s="65"/>
      <c r="O37" s="65"/>
      <c r="P37" s="89">
        <f>SUM(D37:O37)</f>
        <v>345</v>
      </c>
      <c r="Q37" s="90">
        <f>P37/1000</f>
        <v>0.34499999999999997</v>
      </c>
      <c r="R37" s="287"/>
      <c r="S37" s="91">
        <f t="shared" si="5"/>
        <v>0.34499999999999997</v>
      </c>
      <c r="T37" s="91"/>
      <c r="U37" s="95"/>
    </row>
    <row r="38" spans="1:21" x14ac:dyDescent="0.2">
      <c r="A38" s="85" t="s">
        <v>76</v>
      </c>
      <c r="B38" s="86" t="s">
        <v>39</v>
      </c>
      <c r="C38" s="87">
        <v>60</v>
      </c>
      <c r="D38" s="65">
        <v>207</v>
      </c>
      <c r="E38" s="88">
        <v>851.00000000000011</v>
      </c>
      <c r="F38" s="88">
        <v>603.99999999999989</v>
      </c>
      <c r="G38" s="88">
        <v>5368</v>
      </c>
      <c r="H38" s="88">
        <v>452.99999999999943</v>
      </c>
      <c r="I38" s="88">
        <v>1137.0000000000005</v>
      </c>
      <c r="J38" s="88">
        <v>3105.0000000000005</v>
      </c>
      <c r="K38" s="88">
        <v>11227.000000000002</v>
      </c>
      <c r="L38" s="88">
        <v>11493.999999999996</v>
      </c>
      <c r="M38" s="88">
        <v>8683</v>
      </c>
      <c r="N38" s="65"/>
      <c r="O38" s="65"/>
      <c r="P38" s="89">
        <f t="shared" ref="P38:P55" si="6">SUM(D38:O38)</f>
        <v>43129</v>
      </c>
      <c r="Q38" s="90">
        <f t="shared" si="4"/>
        <v>43.128999999999998</v>
      </c>
      <c r="R38" s="287">
        <v>1.6459999999999999</v>
      </c>
      <c r="S38" s="91">
        <f t="shared" si="5"/>
        <v>44.774999999999999</v>
      </c>
      <c r="T38" s="96">
        <f>S38/C38%</f>
        <v>74.625</v>
      </c>
      <c r="U38" s="93">
        <f>C38-S38</f>
        <v>15.225000000000001</v>
      </c>
    </row>
    <row r="39" spans="1:21" x14ac:dyDescent="0.2">
      <c r="A39" s="95" t="s">
        <v>5</v>
      </c>
      <c r="B39" s="86" t="s">
        <v>40</v>
      </c>
      <c r="C39" s="87">
        <v>150</v>
      </c>
      <c r="D39" s="65">
        <v>483</v>
      </c>
      <c r="E39" s="88">
        <v>1687.9999999999998</v>
      </c>
      <c r="F39" s="88">
        <v>2054</v>
      </c>
      <c r="G39" s="88">
        <v>25552</v>
      </c>
      <c r="H39" s="88">
        <v>5153.9999999999964</v>
      </c>
      <c r="I39" s="88">
        <v>3068.000000000005</v>
      </c>
      <c r="J39" s="88">
        <v>5396.9999999999909</v>
      </c>
      <c r="K39" s="88">
        <v>10304.000000000002</v>
      </c>
      <c r="L39" s="88">
        <v>14176.999999999993</v>
      </c>
      <c r="M39" s="88">
        <v>11895.000000000011</v>
      </c>
      <c r="N39" s="65"/>
      <c r="O39" s="65"/>
      <c r="P39" s="89">
        <f t="shared" si="6"/>
        <v>79772.000000000015</v>
      </c>
      <c r="Q39" s="90">
        <f t="shared" si="4"/>
        <v>79.77200000000002</v>
      </c>
      <c r="R39" s="287">
        <v>1.272</v>
      </c>
      <c r="S39" s="91">
        <f t="shared" si="5"/>
        <v>81.044000000000025</v>
      </c>
      <c r="T39" s="92">
        <f>S39/C39%</f>
        <v>54.029333333333348</v>
      </c>
      <c r="U39" s="93">
        <f>C39-S39</f>
        <v>68.955999999999975</v>
      </c>
    </row>
    <row r="40" spans="1:21" x14ac:dyDescent="0.2">
      <c r="A40" s="95" t="s">
        <v>41</v>
      </c>
      <c r="B40" s="99" t="s">
        <v>42</v>
      </c>
      <c r="C40" s="94"/>
      <c r="D40" s="65">
        <v>0</v>
      </c>
      <c r="E40" s="88">
        <v>1</v>
      </c>
      <c r="F40" s="88">
        <v>1</v>
      </c>
      <c r="G40" s="88">
        <v>19.000000000000004</v>
      </c>
      <c r="H40" s="88">
        <v>0.999999999999994</v>
      </c>
      <c r="I40" s="88">
        <v>1.0000000000000044</v>
      </c>
      <c r="J40" s="88">
        <v>2.0000000000000018</v>
      </c>
      <c r="K40" s="88">
        <v>1.9999999999999982</v>
      </c>
      <c r="L40" s="88">
        <v>1.0000000000000009</v>
      </c>
      <c r="M40" s="88">
        <v>1.9999999999999982</v>
      </c>
      <c r="N40" s="65"/>
      <c r="O40" s="65"/>
      <c r="P40" s="89">
        <f t="shared" si="6"/>
        <v>30</v>
      </c>
      <c r="Q40" s="90">
        <f t="shared" si="4"/>
        <v>0.03</v>
      </c>
      <c r="R40" s="287">
        <v>0</v>
      </c>
      <c r="S40" s="91">
        <f t="shared" si="5"/>
        <v>0.03</v>
      </c>
      <c r="T40" s="91"/>
      <c r="U40" s="95"/>
    </row>
    <row r="41" spans="1:21" x14ac:dyDescent="0.2">
      <c r="A41" s="95" t="s">
        <v>6</v>
      </c>
      <c r="B41" s="100" t="s">
        <v>43</v>
      </c>
      <c r="C41" s="87">
        <v>10</v>
      </c>
      <c r="D41" s="65">
        <v>8</v>
      </c>
      <c r="E41" s="88">
        <v>4</v>
      </c>
      <c r="F41" s="88">
        <v>17</v>
      </c>
      <c r="G41" s="88">
        <v>464.99999999999994</v>
      </c>
      <c r="H41" s="88">
        <v>17.000000000000071</v>
      </c>
      <c r="I41" s="88">
        <v>144.00000000000003</v>
      </c>
      <c r="J41" s="88">
        <v>92.999999999999972</v>
      </c>
      <c r="K41" s="88">
        <v>71.999999999999957</v>
      </c>
      <c r="L41" s="88">
        <v>41.000000000000036</v>
      </c>
      <c r="M41" s="88">
        <v>223.99999999999997</v>
      </c>
      <c r="N41" s="65"/>
      <c r="O41" s="65"/>
      <c r="P41" s="89">
        <f t="shared" si="6"/>
        <v>1085</v>
      </c>
      <c r="Q41" s="90">
        <f t="shared" si="4"/>
        <v>1.085</v>
      </c>
      <c r="R41" s="287">
        <v>0</v>
      </c>
      <c r="S41" s="91">
        <f t="shared" si="5"/>
        <v>1.085</v>
      </c>
      <c r="T41" s="92">
        <f>S41/C41%</f>
        <v>10.85</v>
      </c>
      <c r="U41" s="93">
        <f>C41-S41</f>
        <v>8.9149999999999991</v>
      </c>
    </row>
    <row r="42" spans="1:21" x14ac:dyDescent="0.2">
      <c r="A42" s="95" t="s">
        <v>44</v>
      </c>
      <c r="B42" s="101" t="s">
        <v>45</v>
      </c>
      <c r="C42" s="94"/>
      <c r="D42" s="65">
        <v>0</v>
      </c>
      <c r="E42" s="95">
        <v>0</v>
      </c>
      <c r="F42" s="88">
        <v>0</v>
      </c>
      <c r="G42" s="88">
        <v>602</v>
      </c>
      <c r="H42" s="88">
        <v>19.000000000000018</v>
      </c>
      <c r="I42" s="88">
        <v>499.00000000000011</v>
      </c>
      <c r="J42" s="88">
        <v>1018.9999999999997</v>
      </c>
      <c r="K42" s="88">
        <v>1007.0000000000006</v>
      </c>
      <c r="L42" s="88">
        <v>580.00000000000011</v>
      </c>
      <c r="M42" s="88">
        <v>527.00000000000011</v>
      </c>
      <c r="N42" s="65"/>
      <c r="O42" s="65"/>
      <c r="P42" s="89">
        <f t="shared" si="6"/>
        <v>4253</v>
      </c>
      <c r="Q42" s="90">
        <f t="shared" si="4"/>
        <v>4.2530000000000001</v>
      </c>
      <c r="R42" s="287">
        <v>0</v>
      </c>
      <c r="S42" s="91">
        <f t="shared" si="5"/>
        <v>4.2530000000000001</v>
      </c>
      <c r="T42" s="91"/>
      <c r="U42" s="95"/>
    </row>
    <row r="43" spans="1:21" x14ac:dyDescent="0.2">
      <c r="A43" s="95" t="s">
        <v>7</v>
      </c>
      <c r="B43" s="86" t="s">
        <v>46</v>
      </c>
      <c r="C43" s="87"/>
      <c r="D43" s="65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65"/>
      <c r="O43" s="65"/>
      <c r="P43" s="89">
        <f t="shared" si="6"/>
        <v>0</v>
      </c>
      <c r="Q43" s="90">
        <f t="shared" si="4"/>
        <v>0</v>
      </c>
      <c r="R43" s="287">
        <v>0</v>
      </c>
      <c r="S43" s="91">
        <f t="shared" si="5"/>
        <v>0</v>
      </c>
      <c r="T43" s="92"/>
      <c r="U43" s="93">
        <f>C43-S43</f>
        <v>0</v>
      </c>
    </row>
    <row r="44" spans="1:21" x14ac:dyDescent="0.2">
      <c r="A44" s="95" t="s">
        <v>47</v>
      </c>
      <c r="B44" s="86" t="s">
        <v>48</v>
      </c>
      <c r="C44" s="87">
        <v>5</v>
      </c>
      <c r="D44" s="4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88">
        <v>0</v>
      </c>
      <c r="K44" s="95">
        <v>0</v>
      </c>
      <c r="L44" s="95">
        <v>0</v>
      </c>
      <c r="M44" s="95">
        <v>0</v>
      </c>
      <c r="N44" s="4"/>
      <c r="O44" s="4"/>
      <c r="P44" s="89">
        <f t="shared" si="6"/>
        <v>0</v>
      </c>
      <c r="Q44" s="90">
        <f t="shared" si="4"/>
        <v>0</v>
      </c>
      <c r="R44" s="287">
        <v>0</v>
      </c>
      <c r="S44" s="91">
        <f t="shared" si="5"/>
        <v>0</v>
      </c>
      <c r="T44" s="92">
        <f>S44/C44%</f>
        <v>0</v>
      </c>
      <c r="U44" s="93">
        <f>C44-S44</f>
        <v>5</v>
      </c>
    </row>
    <row r="45" spans="1:21" x14ac:dyDescent="0.2">
      <c r="A45" s="95" t="s">
        <v>49</v>
      </c>
      <c r="B45" s="97" t="s">
        <v>50</v>
      </c>
      <c r="C45" s="94"/>
      <c r="D45" s="4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88">
        <v>0</v>
      </c>
      <c r="K45" s="95">
        <v>0</v>
      </c>
      <c r="L45" s="95">
        <v>0</v>
      </c>
      <c r="M45" s="95">
        <v>0</v>
      </c>
      <c r="N45" s="4"/>
      <c r="O45" s="4"/>
      <c r="P45" s="89">
        <f t="shared" si="6"/>
        <v>0</v>
      </c>
      <c r="Q45" s="90">
        <f t="shared" si="4"/>
        <v>0</v>
      </c>
      <c r="R45" s="287"/>
      <c r="S45" s="91">
        <f t="shared" si="5"/>
        <v>0</v>
      </c>
      <c r="T45" s="91"/>
      <c r="U45" s="95"/>
    </row>
    <row r="46" spans="1:21" x14ac:dyDescent="0.2">
      <c r="A46" s="95" t="s">
        <v>51</v>
      </c>
      <c r="B46" s="101" t="s">
        <v>52</v>
      </c>
      <c r="C46" s="87"/>
      <c r="D46" s="65">
        <v>0</v>
      </c>
      <c r="E46" s="95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65"/>
      <c r="O46" s="65"/>
      <c r="P46" s="89">
        <f t="shared" si="6"/>
        <v>0</v>
      </c>
      <c r="Q46" s="90">
        <f t="shared" si="4"/>
        <v>0</v>
      </c>
      <c r="R46" s="287">
        <v>0</v>
      </c>
      <c r="S46" s="91">
        <f t="shared" si="5"/>
        <v>0</v>
      </c>
      <c r="T46" s="92"/>
      <c r="U46" s="93">
        <f>C46-S46</f>
        <v>0</v>
      </c>
    </row>
    <row r="47" spans="1:21" x14ac:dyDescent="0.2">
      <c r="A47" s="95" t="s">
        <v>53</v>
      </c>
      <c r="B47" s="100" t="s">
        <v>54</v>
      </c>
      <c r="C47" s="94"/>
      <c r="D47" s="65">
        <v>0</v>
      </c>
      <c r="E47" s="95">
        <v>0</v>
      </c>
      <c r="F47" s="88">
        <v>0</v>
      </c>
      <c r="G47" s="88">
        <v>0</v>
      </c>
      <c r="H47" s="88">
        <v>0</v>
      </c>
      <c r="I47" s="88">
        <v>1</v>
      </c>
      <c r="J47" s="88">
        <v>3</v>
      </c>
      <c r="K47" s="88">
        <v>13.000000000000002</v>
      </c>
      <c r="L47" s="88">
        <v>8.9999999999999982</v>
      </c>
      <c r="M47" s="88">
        <v>2.0000000000000018</v>
      </c>
      <c r="N47" s="65"/>
      <c r="O47" s="65"/>
      <c r="P47" s="89">
        <f t="shared" si="6"/>
        <v>28</v>
      </c>
      <c r="Q47" s="90">
        <f t="shared" si="4"/>
        <v>2.8000000000000001E-2</v>
      </c>
      <c r="R47" s="287">
        <v>0</v>
      </c>
      <c r="S47" s="91">
        <f t="shared" si="5"/>
        <v>2.8000000000000001E-2</v>
      </c>
      <c r="T47" s="91"/>
      <c r="U47" s="95"/>
    </row>
    <row r="48" spans="1:21" x14ac:dyDescent="0.2">
      <c r="A48" s="85" t="s">
        <v>77</v>
      </c>
      <c r="B48" s="86" t="s">
        <v>55</v>
      </c>
      <c r="C48" s="87">
        <v>160</v>
      </c>
      <c r="D48" s="65">
        <v>0</v>
      </c>
      <c r="E48" s="88">
        <v>0</v>
      </c>
      <c r="F48" s="88">
        <v>3044</v>
      </c>
      <c r="G48" s="88">
        <v>65132.000000000007</v>
      </c>
      <c r="H48" s="88">
        <v>5606.9999999999991</v>
      </c>
      <c r="I48" s="88">
        <v>1423.9999999999923</v>
      </c>
      <c r="J48" s="88">
        <v>2910.000000000025</v>
      </c>
      <c r="K48" s="88">
        <v>4546.9999999999827</v>
      </c>
      <c r="L48" s="88">
        <v>8605.9999999999945</v>
      </c>
      <c r="M48" s="88">
        <v>11061.000000000007</v>
      </c>
      <c r="N48" s="65"/>
      <c r="O48" s="65"/>
      <c r="P48" s="89">
        <f t="shared" si="6"/>
        <v>102331</v>
      </c>
      <c r="Q48" s="90">
        <f>P48/1000</f>
        <v>102.331</v>
      </c>
      <c r="R48" s="287">
        <v>0.51700000000000002</v>
      </c>
      <c r="S48" s="91">
        <f t="shared" si="5"/>
        <v>102.848</v>
      </c>
      <c r="T48" s="92">
        <f>S48/C48%</f>
        <v>64.28</v>
      </c>
      <c r="U48" s="93">
        <f>C48-S48</f>
        <v>57.152000000000001</v>
      </c>
    </row>
    <row r="49" spans="1:21" x14ac:dyDescent="0.2">
      <c r="A49" s="85" t="s">
        <v>93</v>
      </c>
      <c r="B49" s="86" t="s">
        <v>94</v>
      </c>
      <c r="C49" s="87"/>
      <c r="D49" s="65">
        <v>0</v>
      </c>
      <c r="E49" s="95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65"/>
      <c r="O49" s="65"/>
      <c r="P49" s="89">
        <f t="shared" si="6"/>
        <v>0</v>
      </c>
      <c r="Q49" s="90">
        <f>P49/1000</f>
        <v>0</v>
      </c>
      <c r="R49" s="287"/>
      <c r="S49" s="91">
        <f t="shared" si="5"/>
        <v>0</v>
      </c>
      <c r="T49" s="92"/>
      <c r="U49" s="93"/>
    </row>
    <row r="50" spans="1:21" x14ac:dyDescent="0.2">
      <c r="A50" s="102" t="s">
        <v>90</v>
      </c>
      <c r="B50" s="103" t="s">
        <v>91</v>
      </c>
      <c r="C50" s="94"/>
      <c r="D50" s="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88">
        <v>0</v>
      </c>
      <c r="K50" s="95">
        <v>0</v>
      </c>
      <c r="L50" s="95">
        <v>0</v>
      </c>
      <c r="M50" s="95">
        <v>0</v>
      </c>
      <c r="N50" s="4"/>
      <c r="O50" s="113"/>
      <c r="P50" s="89">
        <f t="shared" si="6"/>
        <v>0</v>
      </c>
      <c r="Q50" s="90">
        <f>P50/1000</f>
        <v>0</v>
      </c>
      <c r="R50" s="287"/>
      <c r="S50" s="91">
        <f t="shared" si="5"/>
        <v>0</v>
      </c>
      <c r="T50" s="104"/>
      <c r="U50" s="105"/>
    </row>
    <row r="51" spans="1:21" x14ac:dyDescent="0.2">
      <c r="A51" s="95" t="s">
        <v>58</v>
      </c>
      <c r="B51" s="106" t="s">
        <v>59</v>
      </c>
      <c r="C51" s="94"/>
      <c r="D51" s="4">
        <v>0</v>
      </c>
      <c r="E51" s="95">
        <v>0</v>
      </c>
      <c r="F51" s="95">
        <v>0</v>
      </c>
      <c r="G51" s="95">
        <v>12</v>
      </c>
      <c r="H51" s="95">
        <v>5.0000000000000009</v>
      </c>
      <c r="I51" s="95">
        <v>0.99999999999999745</v>
      </c>
      <c r="J51" s="88">
        <v>0</v>
      </c>
      <c r="K51" s="95">
        <v>0</v>
      </c>
      <c r="L51" s="95">
        <v>3.0000000000000062</v>
      </c>
      <c r="M51" s="95">
        <v>11.999999999999996</v>
      </c>
      <c r="N51" s="4"/>
      <c r="O51" s="43"/>
      <c r="P51" s="89">
        <f t="shared" si="6"/>
        <v>33</v>
      </c>
      <c r="Q51" s="90">
        <f>P51/1000</f>
        <v>3.3000000000000002E-2</v>
      </c>
      <c r="R51" s="287">
        <v>0</v>
      </c>
      <c r="S51" s="91">
        <f t="shared" si="5"/>
        <v>3.3000000000000002E-2</v>
      </c>
      <c r="T51" s="91"/>
      <c r="U51" s="95"/>
    </row>
    <row r="52" spans="1:21" x14ac:dyDescent="0.2">
      <c r="A52" s="95" t="s">
        <v>83</v>
      </c>
      <c r="B52" s="101" t="s">
        <v>32</v>
      </c>
      <c r="C52" s="94"/>
      <c r="D52" s="4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88">
        <v>0</v>
      </c>
      <c r="K52" s="95">
        <v>0</v>
      </c>
      <c r="L52" s="95">
        <v>0</v>
      </c>
      <c r="M52" s="95">
        <v>0</v>
      </c>
      <c r="N52" s="4"/>
      <c r="O52" s="43"/>
      <c r="P52" s="89">
        <f t="shared" si="6"/>
        <v>0</v>
      </c>
      <c r="Q52" s="90">
        <f>P52/1000</f>
        <v>0</v>
      </c>
      <c r="R52" s="287"/>
      <c r="S52" s="91">
        <f t="shared" si="5"/>
        <v>0</v>
      </c>
      <c r="T52" s="91"/>
      <c r="U52" s="95"/>
    </row>
    <row r="53" spans="1:21" x14ac:dyDescent="0.2">
      <c r="A53" s="95" t="s">
        <v>56</v>
      </c>
      <c r="B53" s="107" t="s">
        <v>57</v>
      </c>
      <c r="C53" s="94"/>
      <c r="D53" s="4">
        <v>0</v>
      </c>
      <c r="E53" s="95">
        <v>0</v>
      </c>
      <c r="F53" s="95">
        <v>0</v>
      </c>
      <c r="G53" s="95">
        <v>1</v>
      </c>
      <c r="H53" s="95">
        <v>0</v>
      </c>
      <c r="I53" s="95">
        <v>4</v>
      </c>
      <c r="J53" s="88">
        <v>12.999999999999998</v>
      </c>
      <c r="K53" s="95">
        <v>35</v>
      </c>
      <c r="L53" s="95">
        <v>11.000000000000004</v>
      </c>
      <c r="M53" s="95">
        <v>7.9999999999999929</v>
      </c>
      <c r="N53" s="4"/>
      <c r="O53" s="43"/>
      <c r="P53" s="89">
        <f t="shared" si="6"/>
        <v>72</v>
      </c>
      <c r="Q53" s="90">
        <f t="shared" si="4"/>
        <v>7.1999999999999995E-2</v>
      </c>
      <c r="R53" s="287">
        <v>0</v>
      </c>
      <c r="S53" s="91">
        <f t="shared" si="5"/>
        <v>7.1999999999999995E-2</v>
      </c>
      <c r="T53" s="91"/>
      <c r="U53" s="95"/>
    </row>
    <row r="54" spans="1:21" x14ac:dyDescent="0.2">
      <c r="A54" s="95" t="s">
        <v>60</v>
      </c>
      <c r="B54" s="100" t="s">
        <v>61</v>
      </c>
      <c r="C54" s="87">
        <v>25</v>
      </c>
      <c r="D54" s="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88">
        <v>0</v>
      </c>
      <c r="K54" s="95">
        <v>0</v>
      </c>
      <c r="L54" s="95">
        <v>0</v>
      </c>
      <c r="M54" s="95">
        <v>0</v>
      </c>
      <c r="N54" s="4"/>
      <c r="O54" s="43"/>
      <c r="P54" s="89">
        <f t="shared" si="6"/>
        <v>0</v>
      </c>
      <c r="Q54" s="90">
        <f t="shared" si="4"/>
        <v>0</v>
      </c>
      <c r="R54" s="287"/>
      <c r="S54" s="91">
        <f t="shared" si="5"/>
        <v>0</v>
      </c>
      <c r="T54" s="92"/>
      <c r="U54" s="93"/>
    </row>
    <row r="55" spans="1:21" x14ac:dyDescent="0.2">
      <c r="A55" s="108" t="s">
        <v>3</v>
      </c>
      <c r="B55" s="109" t="s">
        <v>62</v>
      </c>
      <c r="C55" s="87">
        <f t="shared" ref="C55:O55" si="7">SUM(C31:C54)</f>
        <v>690</v>
      </c>
      <c r="D55" s="110">
        <f t="shared" si="7"/>
        <v>956</v>
      </c>
      <c r="E55" s="110">
        <f t="shared" si="7"/>
        <v>3640</v>
      </c>
      <c r="F55" s="110">
        <f t="shared" si="7"/>
        <v>8664</v>
      </c>
      <c r="G55" s="110">
        <f t="shared" si="7"/>
        <v>166001</v>
      </c>
      <c r="H55" s="110">
        <f t="shared" si="7"/>
        <v>17165.999999999985</v>
      </c>
      <c r="I55" s="110">
        <f t="shared" si="7"/>
        <v>8264.9999999999964</v>
      </c>
      <c r="J55" s="110">
        <f t="shared" si="7"/>
        <v>16112.000000000018</v>
      </c>
      <c r="K55" s="110">
        <f t="shared" si="7"/>
        <v>36885.999999999985</v>
      </c>
      <c r="L55" s="110">
        <f t="shared" si="7"/>
        <v>58868.999999999978</v>
      </c>
      <c r="M55" s="110">
        <f t="shared" si="7"/>
        <v>64562.000000000022</v>
      </c>
      <c r="N55" s="110">
        <f t="shared" si="7"/>
        <v>0</v>
      </c>
      <c r="O55" s="110">
        <f t="shared" si="7"/>
        <v>0</v>
      </c>
      <c r="P55" s="110">
        <f t="shared" si="6"/>
        <v>381121</v>
      </c>
      <c r="Q55" s="90">
        <f t="shared" si="4"/>
        <v>381.12099999999998</v>
      </c>
      <c r="R55" s="111">
        <f>SUM(R31:R54)</f>
        <v>5.1830000000000007</v>
      </c>
      <c r="S55" s="91">
        <f t="shared" si="5"/>
        <v>386.30399999999997</v>
      </c>
      <c r="T55" s="92">
        <f>S55/C55%</f>
        <v>55.986086956521731</v>
      </c>
      <c r="U55" s="90">
        <f>SUM(U31:U54)</f>
        <v>283.45999999999998</v>
      </c>
    </row>
    <row r="56" spans="1:21" x14ac:dyDescent="0.2">
      <c r="A56" s="112" t="s">
        <v>109</v>
      </c>
    </row>
    <row r="57" spans="1:21" ht="22.5" x14ac:dyDescent="0.2">
      <c r="A57" s="81" t="s">
        <v>10</v>
      </c>
      <c r="B57" s="82" t="s">
        <v>11</v>
      </c>
      <c r="C57" s="83" t="s">
        <v>12</v>
      </c>
      <c r="D57" s="81" t="s">
        <v>13</v>
      </c>
      <c r="E57" s="81" t="s">
        <v>14</v>
      </c>
      <c r="F57" s="81" t="s">
        <v>15</v>
      </c>
      <c r="G57" s="81" t="s">
        <v>16</v>
      </c>
      <c r="H57" s="81" t="s">
        <v>17</v>
      </c>
      <c r="I57" s="81" t="s">
        <v>18</v>
      </c>
      <c r="J57" s="81" t="s">
        <v>19</v>
      </c>
      <c r="K57" s="81" t="s">
        <v>20</v>
      </c>
      <c r="L57" s="81" t="s">
        <v>21</v>
      </c>
      <c r="M57" s="81" t="s">
        <v>22</v>
      </c>
      <c r="N57" s="81" t="s">
        <v>23</v>
      </c>
      <c r="O57" s="81" t="s">
        <v>24</v>
      </c>
      <c r="P57" s="81" t="s">
        <v>25</v>
      </c>
      <c r="Q57" s="81" t="s">
        <v>26</v>
      </c>
      <c r="R57" s="84" t="s">
        <v>104</v>
      </c>
      <c r="S57" s="81" t="s">
        <v>27</v>
      </c>
      <c r="T57" s="81" t="s">
        <v>28</v>
      </c>
      <c r="U57" s="81" t="s">
        <v>29</v>
      </c>
    </row>
    <row r="58" spans="1:21" x14ac:dyDescent="0.2">
      <c r="A58" s="85" t="s">
        <v>74</v>
      </c>
      <c r="B58" s="86" t="s">
        <v>30</v>
      </c>
      <c r="C58" s="87">
        <v>490</v>
      </c>
      <c r="D58" s="65">
        <v>1</v>
      </c>
      <c r="E58" s="88">
        <v>28.999999999999996</v>
      </c>
      <c r="F58" s="88">
        <v>1998</v>
      </c>
      <c r="G58" s="88">
        <v>24033</v>
      </c>
      <c r="H58" s="88">
        <v>40352</v>
      </c>
      <c r="I58" s="88">
        <v>6781.0000000000055</v>
      </c>
      <c r="J58" s="88">
        <v>18828.999999999993</v>
      </c>
      <c r="K58" s="88">
        <v>19632.000000000004</v>
      </c>
      <c r="L58" s="88">
        <v>27080.999999999989</v>
      </c>
      <c r="M58" s="88">
        <v>182815</v>
      </c>
      <c r="N58" s="65"/>
      <c r="O58" s="65"/>
      <c r="P58" s="89">
        <f>SUM(D58:O58)</f>
        <v>321551</v>
      </c>
      <c r="Q58" s="90">
        <f t="shared" ref="Q58:Q82" si="8">P58/1000</f>
        <v>321.55099999999999</v>
      </c>
      <c r="R58" s="287">
        <v>4.3639999999999999</v>
      </c>
      <c r="S58" s="91">
        <f t="shared" ref="S58:S82" si="9">SUM(Q58:R58)</f>
        <v>325.91499999999996</v>
      </c>
      <c r="T58" s="92">
        <f>S58/C58%</f>
        <v>66.513265306122435</v>
      </c>
      <c r="U58" s="93">
        <f>C58-S58</f>
        <v>164.08500000000004</v>
      </c>
    </row>
    <row r="59" spans="1:21" x14ac:dyDescent="0.2">
      <c r="A59" s="85" t="s">
        <v>82</v>
      </c>
      <c r="B59" s="86" t="s">
        <v>31</v>
      </c>
      <c r="C59" s="94"/>
      <c r="D59" s="65">
        <v>0</v>
      </c>
      <c r="E59" s="95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65"/>
      <c r="O59" s="65"/>
      <c r="P59" s="89">
        <f>SUM(D59:O59)</f>
        <v>0</v>
      </c>
      <c r="Q59" s="90">
        <f>P59/1000</f>
        <v>0</v>
      </c>
      <c r="R59" s="287"/>
      <c r="S59" s="91">
        <f t="shared" si="9"/>
        <v>0</v>
      </c>
      <c r="T59" s="91"/>
      <c r="U59" s="95"/>
    </row>
    <row r="60" spans="1:21" x14ac:dyDescent="0.2">
      <c r="A60" s="85" t="s">
        <v>75</v>
      </c>
      <c r="B60" s="86" t="s">
        <v>33</v>
      </c>
      <c r="C60" s="87">
        <v>135</v>
      </c>
      <c r="D60" s="43">
        <v>1889</v>
      </c>
      <c r="E60" s="88">
        <v>5838.9999999999991</v>
      </c>
      <c r="F60" s="88">
        <v>4272.0000000000009</v>
      </c>
      <c r="G60" s="88">
        <v>0</v>
      </c>
      <c r="H60" s="88">
        <v>500</v>
      </c>
      <c r="I60" s="88">
        <v>1634.9999999999998</v>
      </c>
      <c r="J60" s="88">
        <v>3351.9999999999986</v>
      </c>
      <c r="K60" s="88">
        <v>2328.0000000000027</v>
      </c>
      <c r="L60" s="88">
        <v>7358.9999999999945</v>
      </c>
      <c r="M60" s="88">
        <v>12972.000000000002</v>
      </c>
      <c r="N60" s="65"/>
      <c r="O60" s="65"/>
      <c r="P60" s="89">
        <f>SUM(D60:O60)</f>
        <v>40146</v>
      </c>
      <c r="Q60" s="90">
        <f t="shared" si="8"/>
        <v>40.146000000000001</v>
      </c>
      <c r="R60" s="287">
        <v>0.13600000000000001</v>
      </c>
      <c r="S60" s="91">
        <f t="shared" si="9"/>
        <v>40.282000000000004</v>
      </c>
      <c r="T60" s="96">
        <f>S60/C60%</f>
        <v>29.838518518518519</v>
      </c>
      <c r="U60" s="93">
        <f>C60-S60</f>
        <v>94.717999999999989</v>
      </c>
    </row>
    <row r="61" spans="1:21" ht="22.5" x14ac:dyDescent="0.2">
      <c r="A61" s="85" t="s">
        <v>88</v>
      </c>
      <c r="B61" s="86" t="s">
        <v>89</v>
      </c>
      <c r="C61" s="94"/>
      <c r="D61" s="4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88">
        <v>0</v>
      </c>
      <c r="K61" s="95">
        <v>0</v>
      </c>
      <c r="L61" s="95">
        <v>0</v>
      </c>
      <c r="M61" s="95">
        <v>0</v>
      </c>
      <c r="N61" s="4"/>
      <c r="O61" s="4"/>
      <c r="P61" s="89"/>
      <c r="Q61" s="90">
        <f t="shared" si="8"/>
        <v>0</v>
      </c>
      <c r="R61" s="287"/>
      <c r="S61" s="91">
        <f t="shared" si="9"/>
        <v>0</v>
      </c>
      <c r="T61" s="92"/>
      <c r="U61" s="93"/>
    </row>
    <row r="62" spans="1:21" x14ac:dyDescent="0.2">
      <c r="A62" s="95" t="s">
        <v>34</v>
      </c>
      <c r="B62" s="97" t="s">
        <v>35</v>
      </c>
      <c r="C62" s="94"/>
      <c r="D62" s="65">
        <v>0</v>
      </c>
      <c r="E62" s="95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65"/>
      <c r="O62" s="65"/>
      <c r="P62" s="89">
        <f>SUM(D62:O62)</f>
        <v>0</v>
      </c>
      <c r="Q62" s="90">
        <f>P62/1000</f>
        <v>0</v>
      </c>
      <c r="R62" s="287"/>
      <c r="S62" s="91">
        <f t="shared" si="9"/>
        <v>0</v>
      </c>
      <c r="T62" s="91"/>
      <c r="U62" s="95"/>
    </row>
    <row r="63" spans="1:21" x14ac:dyDescent="0.2">
      <c r="A63" s="95" t="s">
        <v>36</v>
      </c>
      <c r="B63" s="98" t="s">
        <v>37</v>
      </c>
      <c r="C63" s="87">
        <v>150</v>
      </c>
      <c r="D63" s="65">
        <v>0</v>
      </c>
      <c r="E63" s="95">
        <v>2</v>
      </c>
      <c r="F63" s="88">
        <v>27.000000000000004</v>
      </c>
      <c r="G63" s="88">
        <v>64339</v>
      </c>
      <c r="H63" s="88">
        <v>448.0000000000075</v>
      </c>
      <c r="I63" s="88">
        <v>3381</v>
      </c>
      <c r="J63" s="88">
        <v>3042.9999999999923</v>
      </c>
      <c r="K63" s="88">
        <v>938.50000000001899</v>
      </c>
      <c r="L63" s="88">
        <v>2371.4999999999973</v>
      </c>
      <c r="M63" s="88">
        <v>5496.4999999999973</v>
      </c>
      <c r="N63" s="65"/>
      <c r="O63" s="65"/>
      <c r="P63" s="89">
        <f>SUM(D63:O63)</f>
        <v>80046.5</v>
      </c>
      <c r="Q63" s="90">
        <f>P63/1000</f>
        <v>80.046499999999995</v>
      </c>
      <c r="R63" s="287">
        <v>0</v>
      </c>
      <c r="S63" s="91">
        <f t="shared" si="9"/>
        <v>80.046499999999995</v>
      </c>
      <c r="T63" s="92">
        <f>S63/C63%</f>
        <v>53.364333333333327</v>
      </c>
      <c r="U63" s="93">
        <f>C63-S63</f>
        <v>69.953500000000005</v>
      </c>
    </row>
    <row r="64" spans="1:21" ht="12" customHeight="1" x14ac:dyDescent="0.2">
      <c r="A64" s="95" t="s">
        <v>4</v>
      </c>
      <c r="B64" s="97" t="s">
        <v>38</v>
      </c>
      <c r="C64" s="94"/>
      <c r="D64" s="65">
        <v>0</v>
      </c>
      <c r="E64" s="88">
        <v>0</v>
      </c>
      <c r="F64" s="88">
        <v>21</v>
      </c>
      <c r="G64" s="88">
        <v>8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0.99999999999999745</v>
      </c>
      <c r="N64" s="65"/>
      <c r="O64" s="65"/>
      <c r="P64" s="89">
        <f>SUM(D64:O64)</f>
        <v>29.999999999999996</v>
      </c>
      <c r="Q64" s="90">
        <f>P64/1000</f>
        <v>2.9999999999999995E-2</v>
      </c>
      <c r="R64" s="287"/>
      <c r="S64" s="91">
        <f t="shared" si="9"/>
        <v>2.9999999999999995E-2</v>
      </c>
      <c r="T64" s="91"/>
      <c r="U64" s="95"/>
    </row>
    <row r="65" spans="1:21" x14ac:dyDescent="0.2">
      <c r="A65" s="85" t="s">
        <v>76</v>
      </c>
      <c r="B65" s="86" t="s">
        <v>39</v>
      </c>
      <c r="C65" s="87">
        <v>520</v>
      </c>
      <c r="D65" s="65">
        <v>11490</v>
      </c>
      <c r="E65" s="88">
        <v>29611.999999999996</v>
      </c>
      <c r="F65" s="88">
        <v>12755.000000000002</v>
      </c>
      <c r="G65" s="88">
        <v>41146</v>
      </c>
      <c r="H65" s="88">
        <v>3962.9999999999936</v>
      </c>
      <c r="I65" s="88">
        <v>7421.0000000000064</v>
      </c>
      <c r="J65" s="88">
        <v>10870.000000000004</v>
      </c>
      <c r="K65" s="88">
        <v>8820.9999999999982</v>
      </c>
      <c r="L65" s="88">
        <v>40876.000000000007</v>
      </c>
      <c r="M65" s="88">
        <v>34215.999999999978</v>
      </c>
      <c r="N65" s="65"/>
      <c r="O65" s="65"/>
      <c r="P65" s="89">
        <f t="shared" ref="P65:P82" si="10">SUM(D65:O65)</f>
        <v>201169.99999999997</v>
      </c>
      <c r="Q65" s="90">
        <f t="shared" si="8"/>
        <v>201.16999999999996</v>
      </c>
      <c r="R65" s="287">
        <v>0.88900000000000001</v>
      </c>
      <c r="S65" s="91">
        <f t="shared" si="9"/>
        <v>202.05899999999997</v>
      </c>
      <c r="T65" s="96">
        <f>S65/C65%</f>
        <v>38.857499999999995</v>
      </c>
      <c r="U65" s="93">
        <f>C65-S65</f>
        <v>317.94100000000003</v>
      </c>
    </row>
    <row r="66" spans="1:21" x14ac:dyDescent="0.2">
      <c r="A66" s="95" t="s">
        <v>5</v>
      </c>
      <c r="B66" s="86" t="s">
        <v>40</v>
      </c>
      <c r="C66" s="87">
        <v>1165</v>
      </c>
      <c r="D66" s="65">
        <v>2899</v>
      </c>
      <c r="E66" s="88">
        <v>32141.999999999996</v>
      </c>
      <c r="F66" s="88">
        <v>24905</v>
      </c>
      <c r="G66" s="88">
        <v>145054</v>
      </c>
      <c r="H66" s="88">
        <v>10698.000000000007</v>
      </c>
      <c r="I66" s="88">
        <v>39727.000000000007</v>
      </c>
      <c r="J66" s="88">
        <v>47077</v>
      </c>
      <c r="K66" s="88">
        <v>49598.999999999993</v>
      </c>
      <c r="L66" s="88">
        <v>91607.000000000029</v>
      </c>
      <c r="M66" s="88">
        <v>50369.999999999949</v>
      </c>
      <c r="N66" s="65"/>
      <c r="O66" s="65"/>
      <c r="P66" s="89">
        <f t="shared" si="10"/>
        <v>494077.99999999994</v>
      </c>
      <c r="Q66" s="90">
        <f t="shared" si="8"/>
        <v>494.07799999999992</v>
      </c>
      <c r="R66" s="287">
        <v>8.5890000000000004</v>
      </c>
      <c r="S66" s="91">
        <f t="shared" si="9"/>
        <v>502.66699999999992</v>
      </c>
      <c r="T66" s="92">
        <f>S66/C66%</f>
        <v>43.147381974248916</v>
      </c>
      <c r="U66" s="93">
        <f>C66-S66</f>
        <v>662.33300000000008</v>
      </c>
    </row>
    <row r="67" spans="1:21" x14ac:dyDescent="0.2">
      <c r="A67" s="95" t="s">
        <v>41</v>
      </c>
      <c r="B67" s="99" t="s">
        <v>42</v>
      </c>
      <c r="C67" s="94"/>
      <c r="D67" s="65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65"/>
      <c r="O67" s="65"/>
      <c r="P67" s="89">
        <f t="shared" si="10"/>
        <v>0</v>
      </c>
      <c r="Q67" s="90">
        <f t="shared" si="8"/>
        <v>0</v>
      </c>
      <c r="R67" s="287"/>
      <c r="S67" s="91">
        <f t="shared" si="9"/>
        <v>0</v>
      </c>
      <c r="T67" s="91"/>
      <c r="U67" s="95"/>
    </row>
    <row r="68" spans="1:21" x14ac:dyDescent="0.2">
      <c r="A68" s="95" t="s">
        <v>6</v>
      </c>
      <c r="B68" s="100" t="s">
        <v>43</v>
      </c>
      <c r="C68" s="87">
        <v>50</v>
      </c>
      <c r="D68" s="65">
        <v>10</v>
      </c>
      <c r="E68" s="88">
        <v>196.99999999999997</v>
      </c>
      <c r="F68" s="88">
        <v>304.00000000000006</v>
      </c>
      <c r="G68" s="88">
        <v>4921</v>
      </c>
      <c r="H68" s="88">
        <v>1931</v>
      </c>
      <c r="I68" s="88">
        <v>535.99999999999955</v>
      </c>
      <c r="J68" s="88">
        <v>3659</v>
      </c>
      <c r="K68" s="88">
        <v>636.00000000000102</v>
      </c>
      <c r="L68" s="88">
        <v>263.99999999999756</v>
      </c>
      <c r="M68" s="88">
        <v>480.99999999999989</v>
      </c>
      <c r="N68" s="65"/>
      <c r="O68" s="65"/>
      <c r="P68" s="89">
        <f t="shared" si="10"/>
        <v>12939</v>
      </c>
      <c r="Q68" s="90">
        <f t="shared" si="8"/>
        <v>12.939</v>
      </c>
      <c r="R68" s="287">
        <v>7.0000000000000001E-3</v>
      </c>
      <c r="S68" s="91">
        <f t="shared" si="9"/>
        <v>12.946</v>
      </c>
      <c r="T68" s="92">
        <f>S68/C68%</f>
        <v>25.891999999999999</v>
      </c>
      <c r="U68" s="93">
        <f>C68-S68</f>
        <v>37.054000000000002</v>
      </c>
    </row>
    <row r="69" spans="1:21" x14ac:dyDescent="0.2">
      <c r="A69" s="95" t="s">
        <v>44</v>
      </c>
      <c r="B69" s="101" t="s">
        <v>45</v>
      </c>
      <c r="C69" s="94"/>
      <c r="D69" s="65">
        <v>0</v>
      </c>
      <c r="E69" s="95">
        <v>0</v>
      </c>
      <c r="F69" s="88">
        <v>0</v>
      </c>
      <c r="G69" s="88">
        <v>416</v>
      </c>
      <c r="H69" s="88">
        <v>3.0000000000000027</v>
      </c>
      <c r="I69" s="88">
        <v>93.000000000000028</v>
      </c>
      <c r="J69" s="88">
        <v>100.99999999999997</v>
      </c>
      <c r="K69" s="88">
        <v>91.999999999999972</v>
      </c>
      <c r="L69" s="88">
        <v>82.000000000000071</v>
      </c>
      <c r="M69" s="88">
        <v>18.999999999999908</v>
      </c>
      <c r="N69" s="65"/>
      <c r="O69" s="65"/>
      <c r="P69" s="89">
        <f t="shared" si="10"/>
        <v>806</v>
      </c>
      <c r="Q69" s="90">
        <f t="shared" si="8"/>
        <v>0.80600000000000005</v>
      </c>
      <c r="R69" s="287"/>
      <c r="S69" s="91">
        <f t="shared" si="9"/>
        <v>0.80600000000000005</v>
      </c>
      <c r="T69" s="91"/>
      <c r="U69" s="95"/>
    </row>
    <row r="70" spans="1:21" x14ac:dyDescent="0.2">
      <c r="A70" s="95" t="s">
        <v>7</v>
      </c>
      <c r="B70" s="86" t="s">
        <v>46</v>
      </c>
      <c r="C70" s="87">
        <v>1</v>
      </c>
      <c r="D70" s="65">
        <v>0</v>
      </c>
      <c r="E70" s="88">
        <v>0</v>
      </c>
      <c r="F70" s="88">
        <v>0</v>
      </c>
      <c r="G70" s="88">
        <v>3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65"/>
      <c r="O70" s="65"/>
      <c r="P70" s="89">
        <f t="shared" si="10"/>
        <v>3</v>
      </c>
      <c r="Q70" s="90">
        <f t="shared" si="8"/>
        <v>3.0000000000000001E-3</v>
      </c>
      <c r="R70" s="287">
        <v>3.2000000000000001E-2</v>
      </c>
      <c r="S70" s="91">
        <f t="shared" si="9"/>
        <v>3.5000000000000003E-2</v>
      </c>
      <c r="T70" s="92">
        <f>S70/C70%</f>
        <v>3.5000000000000004</v>
      </c>
      <c r="U70" s="93">
        <f>C70-S70</f>
        <v>0.96499999999999997</v>
      </c>
    </row>
    <row r="71" spans="1:21" x14ac:dyDescent="0.2">
      <c r="A71" s="95" t="s">
        <v>47</v>
      </c>
      <c r="B71" s="86" t="s">
        <v>48</v>
      </c>
      <c r="C71" s="87">
        <v>170</v>
      </c>
      <c r="D71" s="4">
        <v>0</v>
      </c>
      <c r="E71" s="95">
        <v>0</v>
      </c>
      <c r="F71" s="95">
        <v>0</v>
      </c>
      <c r="G71" s="95">
        <v>111125</v>
      </c>
      <c r="H71" s="95">
        <v>30.000000000001137</v>
      </c>
      <c r="I71" s="95">
        <v>0</v>
      </c>
      <c r="J71" s="88">
        <v>0</v>
      </c>
      <c r="K71" s="95">
        <v>0</v>
      </c>
      <c r="L71" s="95">
        <v>0</v>
      </c>
      <c r="M71" s="95">
        <v>0</v>
      </c>
      <c r="N71" s="4"/>
      <c r="O71" s="4"/>
      <c r="P71" s="89">
        <f t="shared" si="10"/>
        <v>111155</v>
      </c>
      <c r="Q71" s="90">
        <f t="shared" si="8"/>
        <v>111.155</v>
      </c>
      <c r="R71" s="287">
        <v>5.0000000000000001E-3</v>
      </c>
      <c r="S71" s="91">
        <f t="shared" si="9"/>
        <v>111.16</v>
      </c>
      <c r="T71" s="92">
        <f>S71/C71%</f>
        <v>65.388235294117649</v>
      </c>
      <c r="U71" s="93">
        <f>C71-S71</f>
        <v>58.84</v>
      </c>
    </row>
    <row r="72" spans="1:21" x14ac:dyDescent="0.2">
      <c r="A72" s="95" t="s">
        <v>49</v>
      </c>
      <c r="B72" s="97" t="s">
        <v>50</v>
      </c>
      <c r="C72" s="94"/>
      <c r="D72" s="4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88">
        <v>0</v>
      </c>
      <c r="K72" s="95">
        <v>0</v>
      </c>
      <c r="L72" s="95">
        <v>0</v>
      </c>
      <c r="M72" s="95">
        <v>0</v>
      </c>
      <c r="N72" s="4"/>
      <c r="O72" s="4"/>
      <c r="P72" s="89">
        <f t="shared" si="10"/>
        <v>0</v>
      </c>
      <c r="Q72" s="90">
        <f t="shared" si="8"/>
        <v>0</v>
      </c>
      <c r="R72" s="287"/>
      <c r="S72" s="91">
        <f t="shared" si="9"/>
        <v>0</v>
      </c>
      <c r="T72" s="91"/>
      <c r="U72" s="95"/>
    </row>
    <row r="73" spans="1:21" x14ac:dyDescent="0.2">
      <c r="A73" s="95" t="s">
        <v>51</v>
      </c>
      <c r="B73" s="101" t="s">
        <v>52</v>
      </c>
      <c r="C73" s="87">
        <v>80</v>
      </c>
      <c r="D73" s="65">
        <v>0</v>
      </c>
      <c r="E73" s="95">
        <v>0</v>
      </c>
      <c r="F73" s="88">
        <v>0</v>
      </c>
      <c r="G73" s="88">
        <v>0</v>
      </c>
      <c r="H73" s="88">
        <v>0</v>
      </c>
      <c r="I73" s="88">
        <v>5423</v>
      </c>
      <c r="J73" s="88">
        <v>26414</v>
      </c>
      <c r="K73" s="88">
        <v>30309</v>
      </c>
      <c r="L73" s="88">
        <v>0</v>
      </c>
      <c r="M73" s="88">
        <v>0</v>
      </c>
      <c r="N73" s="65"/>
      <c r="O73" s="65"/>
      <c r="P73" s="89">
        <f t="shared" si="10"/>
        <v>62146</v>
      </c>
      <c r="Q73" s="90">
        <f t="shared" si="8"/>
        <v>62.146000000000001</v>
      </c>
      <c r="R73" s="287">
        <v>0.3</v>
      </c>
      <c r="S73" s="91">
        <f t="shared" si="9"/>
        <v>62.445999999999998</v>
      </c>
      <c r="T73" s="92">
        <f>S73/C73%</f>
        <v>78.05749999999999</v>
      </c>
      <c r="U73" s="93">
        <f>C73-S73</f>
        <v>17.554000000000002</v>
      </c>
    </row>
    <row r="74" spans="1:21" x14ac:dyDescent="0.2">
      <c r="A74" s="95" t="s">
        <v>53</v>
      </c>
      <c r="B74" s="100" t="s">
        <v>54</v>
      </c>
      <c r="C74" s="94"/>
      <c r="D74" s="65">
        <v>0</v>
      </c>
      <c r="E74" s="95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65"/>
      <c r="O74" s="65"/>
      <c r="P74" s="89">
        <f t="shared" si="10"/>
        <v>0</v>
      </c>
      <c r="Q74" s="90">
        <f t="shared" si="8"/>
        <v>0</v>
      </c>
      <c r="R74" s="287"/>
      <c r="S74" s="91">
        <f t="shared" si="9"/>
        <v>0</v>
      </c>
      <c r="T74" s="91"/>
      <c r="U74" s="95"/>
    </row>
    <row r="75" spans="1:21" x14ac:dyDescent="0.2">
      <c r="A75" s="85" t="s">
        <v>77</v>
      </c>
      <c r="B75" s="86" t="s">
        <v>55</v>
      </c>
      <c r="C75" s="87">
        <v>295</v>
      </c>
      <c r="D75" s="65">
        <v>0</v>
      </c>
      <c r="E75" s="88">
        <v>58</v>
      </c>
      <c r="F75" s="88">
        <v>8609</v>
      </c>
      <c r="G75" s="88">
        <v>103902</v>
      </c>
      <c r="H75" s="88">
        <v>5989.0000000000045</v>
      </c>
      <c r="I75" s="88">
        <v>2221.9999999999941</v>
      </c>
      <c r="J75" s="88">
        <v>4173.9999999999927</v>
      </c>
      <c r="K75" s="88">
        <v>5019.00000000002</v>
      </c>
      <c r="L75" s="88">
        <v>4369</v>
      </c>
      <c r="M75" s="88">
        <v>16560.999999999978</v>
      </c>
      <c r="N75" s="65"/>
      <c r="O75" s="65"/>
      <c r="P75" s="89">
        <f t="shared" si="10"/>
        <v>150902.99999999997</v>
      </c>
      <c r="Q75" s="90">
        <f>P75/1000</f>
        <v>150.90299999999996</v>
      </c>
      <c r="R75" s="287">
        <v>3.3780000000000001</v>
      </c>
      <c r="S75" s="91">
        <f t="shared" si="9"/>
        <v>154.28099999999995</v>
      </c>
      <c r="T75" s="92">
        <f>S75/C75%</f>
        <v>52.298644067796587</v>
      </c>
      <c r="U75" s="93">
        <f>C75-S75</f>
        <v>140.71900000000005</v>
      </c>
    </row>
    <row r="76" spans="1:21" x14ac:dyDescent="0.2">
      <c r="A76" s="85" t="s">
        <v>93</v>
      </c>
      <c r="B76" s="86" t="s">
        <v>94</v>
      </c>
      <c r="C76" s="87"/>
      <c r="D76" s="65">
        <v>0</v>
      </c>
      <c r="E76" s="95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65"/>
      <c r="O76" s="65"/>
      <c r="P76" s="89">
        <f t="shared" si="10"/>
        <v>0</v>
      </c>
      <c r="Q76" s="90">
        <f>P76/1000</f>
        <v>0</v>
      </c>
      <c r="R76" s="287"/>
      <c r="S76" s="91">
        <f t="shared" si="9"/>
        <v>0</v>
      </c>
      <c r="T76" s="92"/>
      <c r="U76" s="93"/>
    </row>
    <row r="77" spans="1:21" x14ac:dyDescent="0.2">
      <c r="A77" s="102" t="s">
        <v>90</v>
      </c>
      <c r="B77" s="103" t="s">
        <v>91</v>
      </c>
      <c r="C77" s="94"/>
      <c r="D77" s="4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88">
        <v>0</v>
      </c>
      <c r="K77" s="95">
        <v>0</v>
      </c>
      <c r="L77" s="95">
        <v>0</v>
      </c>
      <c r="M77" s="95">
        <v>0</v>
      </c>
      <c r="N77" s="4"/>
      <c r="O77" s="113"/>
      <c r="P77" s="89">
        <f t="shared" si="10"/>
        <v>0</v>
      </c>
      <c r="Q77" s="90">
        <f>P77/1000</f>
        <v>0</v>
      </c>
      <c r="R77" s="287"/>
      <c r="S77" s="91">
        <f t="shared" si="9"/>
        <v>0</v>
      </c>
      <c r="T77" s="104"/>
      <c r="U77" s="93"/>
    </row>
    <row r="78" spans="1:21" x14ac:dyDescent="0.2">
      <c r="A78" s="95" t="s">
        <v>58</v>
      </c>
      <c r="B78" s="106" t="s">
        <v>59</v>
      </c>
      <c r="C78" s="94"/>
      <c r="D78" s="4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88">
        <v>0</v>
      </c>
      <c r="K78" s="95">
        <v>0</v>
      </c>
      <c r="L78" s="95">
        <v>0</v>
      </c>
      <c r="M78" s="95">
        <v>0</v>
      </c>
      <c r="N78" s="4"/>
      <c r="O78" s="43"/>
      <c r="P78" s="89">
        <f t="shared" si="10"/>
        <v>0</v>
      </c>
      <c r="Q78" s="90">
        <f>P78/1000</f>
        <v>0</v>
      </c>
      <c r="R78" s="287"/>
      <c r="S78" s="91">
        <f t="shared" si="9"/>
        <v>0</v>
      </c>
      <c r="T78" s="91"/>
      <c r="U78" s="95"/>
    </row>
    <row r="79" spans="1:21" x14ac:dyDescent="0.2">
      <c r="A79" s="95" t="s">
        <v>83</v>
      </c>
      <c r="B79" s="101" t="s">
        <v>32</v>
      </c>
      <c r="C79" s="94"/>
      <c r="D79" s="4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88">
        <v>0</v>
      </c>
      <c r="K79" s="95">
        <v>0</v>
      </c>
      <c r="L79" s="95">
        <v>0</v>
      </c>
      <c r="M79" s="95">
        <v>0</v>
      </c>
      <c r="N79" s="4"/>
      <c r="O79" s="43"/>
      <c r="P79" s="89">
        <f t="shared" si="10"/>
        <v>0</v>
      </c>
      <c r="Q79" s="90">
        <f>P79/1000</f>
        <v>0</v>
      </c>
      <c r="R79" s="287"/>
      <c r="S79" s="91">
        <f t="shared" si="9"/>
        <v>0</v>
      </c>
      <c r="T79" s="91"/>
      <c r="U79" s="95"/>
    </row>
    <row r="80" spans="1:21" x14ac:dyDescent="0.2">
      <c r="A80" s="95" t="s">
        <v>56</v>
      </c>
      <c r="B80" s="107" t="s">
        <v>57</v>
      </c>
      <c r="C80" s="94"/>
      <c r="D80" s="4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88">
        <v>0</v>
      </c>
      <c r="K80" s="95">
        <v>0</v>
      </c>
      <c r="L80" s="95">
        <v>0</v>
      </c>
      <c r="M80" s="95">
        <v>0</v>
      </c>
      <c r="N80" s="4"/>
      <c r="O80" s="43"/>
      <c r="P80" s="89">
        <f t="shared" si="10"/>
        <v>0</v>
      </c>
      <c r="Q80" s="90">
        <f t="shared" si="8"/>
        <v>0</v>
      </c>
      <c r="R80" s="287"/>
      <c r="S80" s="91">
        <f t="shared" si="9"/>
        <v>0</v>
      </c>
      <c r="T80" s="91"/>
      <c r="U80" s="95"/>
    </row>
    <row r="81" spans="1:21" x14ac:dyDescent="0.2">
      <c r="A81" s="95" t="s">
        <v>60</v>
      </c>
      <c r="B81" s="100" t="s">
        <v>61</v>
      </c>
      <c r="C81" s="87">
        <v>25</v>
      </c>
      <c r="D81" s="4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88">
        <v>0</v>
      </c>
      <c r="K81" s="95">
        <v>0</v>
      </c>
      <c r="L81" s="95">
        <v>0</v>
      </c>
      <c r="M81" s="95">
        <v>0</v>
      </c>
      <c r="N81" s="4"/>
      <c r="O81" s="43"/>
      <c r="P81" s="89">
        <f t="shared" si="10"/>
        <v>0</v>
      </c>
      <c r="Q81" s="90">
        <f t="shared" si="8"/>
        <v>0</v>
      </c>
      <c r="R81" s="287"/>
      <c r="S81" s="91">
        <f t="shared" si="9"/>
        <v>0</v>
      </c>
      <c r="T81" s="92"/>
      <c r="U81" s="93">
        <f>C81-S59-S61-S62-S64-S67-S69-S72-S74-S77-S79-S78-S80-S81</f>
        <v>24.163999999999998</v>
      </c>
    </row>
    <row r="82" spans="1:21" x14ac:dyDescent="0.2">
      <c r="A82" s="108" t="s">
        <v>3</v>
      </c>
      <c r="B82" s="109" t="s">
        <v>62</v>
      </c>
      <c r="C82" s="87">
        <f t="shared" ref="C82:O82" si="11">SUM(C58:C81)</f>
        <v>3081</v>
      </c>
      <c r="D82" s="110">
        <f t="shared" si="11"/>
        <v>16289</v>
      </c>
      <c r="E82" s="110">
        <f t="shared" si="11"/>
        <v>67878.999999999985</v>
      </c>
      <c r="F82" s="110">
        <f t="shared" si="11"/>
        <v>52891</v>
      </c>
      <c r="G82" s="110">
        <f t="shared" si="11"/>
        <v>494947</v>
      </c>
      <c r="H82" s="110">
        <f t="shared" si="11"/>
        <v>63914.000000000015</v>
      </c>
      <c r="I82" s="110">
        <f t="shared" si="11"/>
        <v>67219.000000000015</v>
      </c>
      <c r="J82" s="110">
        <f t="shared" si="11"/>
        <v>117518.99999999997</v>
      </c>
      <c r="K82" s="110">
        <f t="shared" si="11"/>
        <v>117374.50000000003</v>
      </c>
      <c r="L82" s="110">
        <f t="shared" si="11"/>
        <v>174009.50000000003</v>
      </c>
      <c r="M82" s="110">
        <f t="shared" si="11"/>
        <v>302931.49999999994</v>
      </c>
      <c r="N82" s="110">
        <f t="shared" si="11"/>
        <v>0</v>
      </c>
      <c r="O82" s="110">
        <f t="shared" si="11"/>
        <v>0</v>
      </c>
      <c r="P82" s="110">
        <f t="shared" si="10"/>
        <v>1474973.5</v>
      </c>
      <c r="Q82" s="90">
        <f t="shared" si="8"/>
        <v>1474.9735000000001</v>
      </c>
      <c r="R82" s="288">
        <f>SUM(R58:R81)</f>
        <v>17.700000000000003</v>
      </c>
      <c r="S82" s="91">
        <f t="shared" si="9"/>
        <v>1492.6735000000001</v>
      </c>
      <c r="T82" s="92">
        <f>S82/C82%</f>
        <v>48.44769555339176</v>
      </c>
      <c r="U82" s="90">
        <f>SUM(U58:U81)</f>
        <v>1588.3265000000001</v>
      </c>
    </row>
    <row r="84" spans="1:21" x14ac:dyDescent="0.2">
      <c r="A84" s="7" t="s">
        <v>84</v>
      </c>
      <c r="B84" s="45" t="s">
        <v>85</v>
      </c>
      <c r="C84" s="33"/>
      <c r="D84" s="7"/>
    </row>
    <row r="87" spans="1:21" x14ac:dyDescent="0.2">
      <c r="A87" s="3" t="s">
        <v>8</v>
      </c>
      <c r="B87" s="3" t="s">
        <v>103</v>
      </c>
      <c r="C87" s="3"/>
      <c r="D87" s="3"/>
    </row>
    <row r="88" spans="1:21" x14ac:dyDescent="0.2">
      <c r="A88" s="3"/>
      <c r="B88" s="3" t="s">
        <v>162</v>
      </c>
      <c r="C88" s="3"/>
      <c r="D88" s="3"/>
    </row>
    <row r="89" spans="1:21" x14ac:dyDescent="0.2">
      <c r="A89" s="3"/>
      <c r="B89" s="3" t="s">
        <v>160</v>
      </c>
      <c r="C89" s="3"/>
      <c r="D89" s="3"/>
    </row>
    <row r="90" spans="1:21" x14ac:dyDescent="0.2">
      <c r="A90" s="3"/>
      <c r="B90" s="1" t="s">
        <v>163</v>
      </c>
      <c r="C90" s="3"/>
      <c r="D90" s="3"/>
    </row>
    <row r="91" spans="1:21" x14ac:dyDescent="0.2">
      <c r="A91" s="3"/>
      <c r="B91" s="3"/>
      <c r="C91" s="3"/>
      <c r="D91" s="3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38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C18" sqref="C18"/>
    </sheetView>
  </sheetViews>
  <sheetFormatPr defaultColWidth="9.140625" defaultRowHeight="12.75" x14ac:dyDescent="0.2"/>
  <cols>
    <col min="1" max="8" width="9.140625" style="135"/>
    <col min="9" max="16384" width="9.140625" style="149"/>
  </cols>
  <sheetData>
    <row r="1" spans="1:8" ht="24.75" customHeight="1" x14ac:dyDescent="0.2">
      <c r="A1" s="283" t="s">
        <v>130</v>
      </c>
      <c r="B1" s="283"/>
      <c r="C1" s="283"/>
      <c r="D1" s="283"/>
      <c r="E1" s="283"/>
      <c r="F1" s="283"/>
      <c r="G1" s="283"/>
    </row>
    <row r="3" spans="1:8" x14ac:dyDescent="0.2">
      <c r="B3" s="135">
        <f t="shared" ref="B3:H3" si="0">SUBTOTAL(9,B5:B35)</f>
        <v>214906</v>
      </c>
      <c r="C3" s="135">
        <f t="shared" si="0"/>
        <v>46838</v>
      </c>
      <c r="D3" s="135">
        <f t="shared" si="0"/>
        <v>537</v>
      </c>
      <c r="E3" s="135">
        <f t="shared" si="0"/>
        <v>25411</v>
      </c>
      <c r="F3" s="135">
        <f t="shared" si="0"/>
        <v>155</v>
      </c>
      <c r="G3" s="135">
        <f t="shared" si="0"/>
        <v>0</v>
      </c>
      <c r="H3" s="135">
        <f t="shared" si="0"/>
        <v>287847</v>
      </c>
    </row>
    <row r="4" spans="1:8" x14ac:dyDescent="0.2">
      <c r="A4" s="136" t="s">
        <v>131</v>
      </c>
      <c r="B4" s="136" t="s">
        <v>76</v>
      </c>
      <c r="C4" s="136" t="s">
        <v>5</v>
      </c>
      <c r="D4" s="136" t="s">
        <v>77</v>
      </c>
      <c r="E4" s="136" t="s">
        <v>75</v>
      </c>
      <c r="F4" s="136" t="s">
        <v>74</v>
      </c>
      <c r="G4" s="136" t="s">
        <v>51</v>
      </c>
      <c r="H4" s="136" t="s">
        <v>2</v>
      </c>
    </row>
    <row r="5" spans="1:8" x14ac:dyDescent="0.2">
      <c r="A5" s="137">
        <v>44197</v>
      </c>
      <c r="B5" s="138">
        <v>0</v>
      </c>
      <c r="C5" s="138">
        <v>0</v>
      </c>
      <c r="D5" s="138">
        <v>0</v>
      </c>
      <c r="E5" s="138">
        <v>0</v>
      </c>
      <c r="F5" s="138">
        <v>0</v>
      </c>
      <c r="G5" s="138">
        <v>0</v>
      </c>
      <c r="H5" s="135">
        <f>SUM(B5:G5)</f>
        <v>0</v>
      </c>
    </row>
    <row r="6" spans="1:8" x14ac:dyDescent="0.2">
      <c r="A6" s="137">
        <v>44198</v>
      </c>
      <c r="B6" s="138">
        <v>0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5">
        <f t="shared" ref="H6:H35" si="1">SUM(B6:G6)</f>
        <v>0</v>
      </c>
    </row>
    <row r="7" spans="1:8" x14ac:dyDescent="0.2">
      <c r="A7" s="137">
        <v>44199</v>
      </c>
      <c r="B7" s="138">
        <v>200</v>
      </c>
      <c r="C7" s="138">
        <v>30</v>
      </c>
      <c r="D7" s="138">
        <v>0</v>
      </c>
      <c r="E7" s="138">
        <v>8</v>
      </c>
      <c r="F7" s="138">
        <v>0</v>
      </c>
      <c r="G7" s="138">
        <v>0</v>
      </c>
      <c r="H7" s="135">
        <f t="shared" si="1"/>
        <v>238</v>
      </c>
    </row>
    <row r="8" spans="1:8" x14ac:dyDescent="0.2">
      <c r="A8" s="137">
        <v>44200</v>
      </c>
      <c r="B8" s="138">
        <v>320</v>
      </c>
      <c r="C8" s="138">
        <v>100</v>
      </c>
      <c r="D8" s="138">
        <v>0</v>
      </c>
      <c r="E8" s="138">
        <v>45</v>
      </c>
      <c r="F8" s="138">
        <v>0</v>
      </c>
      <c r="G8" s="138">
        <v>0</v>
      </c>
      <c r="H8" s="135">
        <f t="shared" si="1"/>
        <v>465</v>
      </c>
    </row>
    <row r="9" spans="1:8" x14ac:dyDescent="0.2">
      <c r="A9" s="137">
        <v>44201</v>
      </c>
      <c r="B9" s="138">
        <v>165</v>
      </c>
      <c r="C9" s="138">
        <v>65</v>
      </c>
      <c r="D9" s="138">
        <v>0</v>
      </c>
      <c r="E9" s="138">
        <v>8</v>
      </c>
      <c r="F9" s="138">
        <v>0</v>
      </c>
      <c r="G9" s="138">
        <v>0</v>
      </c>
      <c r="H9" s="135">
        <f t="shared" si="1"/>
        <v>238</v>
      </c>
    </row>
    <row r="10" spans="1:8" x14ac:dyDescent="0.2">
      <c r="A10" s="137">
        <v>44202</v>
      </c>
      <c r="B10" s="138">
        <v>460</v>
      </c>
      <c r="C10" s="138">
        <v>165</v>
      </c>
      <c r="D10" s="138">
        <v>0</v>
      </c>
      <c r="E10" s="138">
        <v>135</v>
      </c>
      <c r="F10" s="138">
        <v>0</v>
      </c>
      <c r="G10" s="138">
        <v>0</v>
      </c>
      <c r="H10" s="135">
        <f t="shared" si="1"/>
        <v>760</v>
      </c>
    </row>
    <row r="11" spans="1:8" x14ac:dyDescent="0.2">
      <c r="A11" s="137">
        <v>44203</v>
      </c>
      <c r="B11" s="138">
        <v>2185</v>
      </c>
      <c r="C11" s="138">
        <v>461</v>
      </c>
      <c r="D11" s="138">
        <v>1</v>
      </c>
      <c r="E11" s="138">
        <v>251</v>
      </c>
      <c r="F11" s="138">
        <v>1</v>
      </c>
      <c r="G11" s="138">
        <v>0</v>
      </c>
      <c r="H11" s="135">
        <f t="shared" si="1"/>
        <v>2899</v>
      </c>
    </row>
    <row r="12" spans="1:8" x14ac:dyDescent="0.2">
      <c r="A12" s="137">
        <v>44204</v>
      </c>
      <c r="B12" s="138">
        <v>1560</v>
      </c>
      <c r="C12" s="138">
        <v>202</v>
      </c>
      <c r="D12" s="138">
        <v>1</v>
      </c>
      <c r="E12" s="138">
        <v>158</v>
      </c>
      <c r="F12" s="138">
        <v>1</v>
      </c>
      <c r="G12" s="138">
        <v>0</v>
      </c>
      <c r="H12" s="135">
        <f t="shared" si="1"/>
        <v>1922</v>
      </c>
    </row>
    <row r="13" spans="1:8" x14ac:dyDescent="0.2">
      <c r="A13" s="137">
        <v>44205</v>
      </c>
      <c r="B13" s="138">
        <v>1636</v>
      </c>
      <c r="C13" s="138">
        <v>328</v>
      </c>
      <c r="D13" s="138">
        <v>0</v>
      </c>
      <c r="E13" s="138">
        <v>121</v>
      </c>
      <c r="F13" s="138">
        <v>0</v>
      </c>
      <c r="G13" s="138">
        <v>0</v>
      </c>
      <c r="H13" s="135">
        <f t="shared" si="1"/>
        <v>2085</v>
      </c>
    </row>
    <row r="14" spans="1:8" x14ac:dyDescent="0.2">
      <c r="A14" s="137">
        <v>44206</v>
      </c>
      <c r="B14" s="138">
        <v>2024</v>
      </c>
      <c r="C14" s="138">
        <v>120</v>
      </c>
      <c r="D14" s="138">
        <v>0</v>
      </c>
      <c r="E14" s="138">
        <v>137</v>
      </c>
      <c r="F14" s="138">
        <v>1</v>
      </c>
      <c r="G14" s="138">
        <v>0</v>
      </c>
      <c r="H14" s="135">
        <f t="shared" si="1"/>
        <v>2282</v>
      </c>
    </row>
    <row r="15" spans="1:8" x14ac:dyDescent="0.2">
      <c r="A15" s="137">
        <v>44207</v>
      </c>
      <c r="B15" s="138">
        <v>3288</v>
      </c>
      <c r="C15" s="138">
        <v>941</v>
      </c>
      <c r="D15" s="138">
        <v>1</v>
      </c>
      <c r="E15" s="138">
        <v>470</v>
      </c>
      <c r="F15" s="138">
        <v>0</v>
      </c>
      <c r="G15" s="138">
        <v>0</v>
      </c>
      <c r="H15" s="135">
        <f t="shared" si="1"/>
        <v>4700</v>
      </c>
    </row>
    <row r="16" spans="1:8" x14ac:dyDescent="0.2">
      <c r="A16" s="137">
        <v>44208</v>
      </c>
      <c r="B16" s="138">
        <v>550</v>
      </c>
      <c r="C16" s="138">
        <v>670</v>
      </c>
      <c r="D16" s="138">
        <v>0</v>
      </c>
      <c r="E16" s="138">
        <v>121</v>
      </c>
      <c r="F16" s="138">
        <v>0</v>
      </c>
      <c r="G16" s="138">
        <v>0</v>
      </c>
      <c r="H16" s="135">
        <f t="shared" si="1"/>
        <v>1341</v>
      </c>
    </row>
    <row r="17" spans="1:8" x14ac:dyDescent="0.2">
      <c r="A17" s="137">
        <v>44209</v>
      </c>
      <c r="B17" s="138">
        <v>425</v>
      </c>
      <c r="C17" s="138">
        <v>153</v>
      </c>
      <c r="D17" s="138">
        <v>0</v>
      </c>
      <c r="E17" s="138">
        <v>133</v>
      </c>
      <c r="F17" s="138">
        <v>1</v>
      </c>
      <c r="G17" s="138">
        <v>0</v>
      </c>
      <c r="H17" s="135">
        <f t="shared" si="1"/>
        <v>712</v>
      </c>
    </row>
    <row r="18" spans="1:8" x14ac:dyDescent="0.2">
      <c r="A18" s="137">
        <v>44210</v>
      </c>
      <c r="B18" s="138">
        <v>1679</v>
      </c>
      <c r="C18" s="138">
        <v>1005</v>
      </c>
      <c r="D18" s="138">
        <v>0</v>
      </c>
      <c r="E18" s="138">
        <v>515</v>
      </c>
      <c r="F18" s="138">
        <v>0</v>
      </c>
      <c r="G18" s="138">
        <v>0</v>
      </c>
      <c r="H18" s="135">
        <f t="shared" si="1"/>
        <v>3199</v>
      </c>
    </row>
    <row r="19" spans="1:8" x14ac:dyDescent="0.2">
      <c r="A19" s="137">
        <v>44211</v>
      </c>
      <c r="B19" s="138">
        <v>805</v>
      </c>
      <c r="C19" s="138">
        <v>310</v>
      </c>
      <c r="D19" s="138">
        <v>0</v>
      </c>
      <c r="E19" s="138">
        <v>145</v>
      </c>
      <c r="F19" s="138">
        <v>0</v>
      </c>
      <c r="G19" s="138">
        <v>0</v>
      </c>
      <c r="H19" s="135">
        <f t="shared" si="1"/>
        <v>1260</v>
      </c>
    </row>
    <row r="20" spans="1:8" x14ac:dyDescent="0.2">
      <c r="A20" s="137">
        <v>44212</v>
      </c>
      <c r="B20" s="138">
        <v>388</v>
      </c>
      <c r="C20" s="138">
        <v>665</v>
      </c>
      <c r="D20" s="138">
        <v>0</v>
      </c>
      <c r="E20" s="138">
        <v>134</v>
      </c>
      <c r="F20" s="138">
        <v>0</v>
      </c>
      <c r="G20" s="138">
        <v>0</v>
      </c>
      <c r="H20" s="135">
        <f t="shared" si="1"/>
        <v>1187</v>
      </c>
    </row>
    <row r="21" spans="1:8" x14ac:dyDescent="0.2">
      <c r="A21" s="137">
        <v>44213</v>
      </c>
      <c r="B21" s="138">
        <v>1604</v>
      </c>
      <c r="C21" s="138">
        <v>885</v>
      </c>
      <c r="D21" s="138">
        <v>0</v>
      </c>
      <c r="E21" s="138">
        <v>379</v>
      </c>
      <c r="F21" s="138">
        <v>1</v>
      </c>
      <c r="G21" s="138">
        <v>0</v>
      </c>
      <c r="H21" s="135">
        <f t="shared" si="1"/>
        <v>2869</v>
      </c>
    </row>
    <row r="22" spans="1:8" x14ac:dyDescent="0.2">
      <c r="A22" s="137">
        <v>44214</v>
      </c>
      <c r="B22" s="138">
        <v>2440</v>
      </c>
      <c r="C22" s="138">
        <v>1162</v>
      </c>
      <c r="D22" s="138">
        <v>0</v>
      </c>
      <c r="E22" s="138">
        <v>829</v>
      </c>
      <c r="F22" s="138">
        <v>4</v>
      </c>
      <c r="G22" s="138">
        <v>0</v>
      </c>
      <c r="H22" s="135">
        <f t="shared" si="1"/>
        <v>4435</v>
      </c>
    </row>
    <row r="23" spans="1:8" x14ac:dyDescent="0.2">
      <c r="A23" s="137">
        <v>44215</v>
      </c>
      <c r="B23" s="138">
        <v>11480</v>
      </c>
      <c r="C23" s="138">
        <v>2566</v>
      </c>
      <c r="D23" s="138">
        <v>1</v>
      </c>
      <c r="E23" s="138">
        <v>1418</v>
      </c>
      <c r="F23" s="138">
        <v>3</v>
      </c>
      <c r="G23" s="138">
        <v>0</v>
      </c>
      <c r="H23" s="135">
        <f t="shared" si="1"/>
        <v>15468</v>
      </c>
    </row>
    <row r="24" spans="1:8" x14ac:dyDescent="0.2">
      <c r="A24" s="137">
        <v>44216</v>
      </c>
      <c r="B24" s="138">
        <v>11657</v>
      </c>
      <c r="C24" s="138">
        <v>2083</v>
      </c>
      <c r="D24" s="138">
        <v>0</v>
      </c>
      <c r="E24" s="138">
        <v>1594</v>
      </c>
      <c r="F24" s="138">
        <v>2</v>
      </c>
      <c r="G24" s="138">
        <v>0</v>
      </c>
      <c r="H24" s="135">
        <f t="shared" si="1"/>
        <v>15336</v>
      </c>
    </row>
    <row r="25" spans="1:8" x14ac:dyDescent="0.2">
      <c r="A25" s="137">
        <v>44217</v>
      </c>
      <c r="B25" s="138">
        <v>17373</v>
      </c>
      <c r="C25" s="138">
        <v>3855</v>
      </c>
      <c r="D25" s="138">
        <v>1</v>
      </c>
      <c r="E25" s="138">
        <v>2686</v>
      </c>
      <c r="F25" s="138">
        <v>2</v>
      </c>
      <c r="G25" s="138">
        <v>0</v>
      </c>
      <c r="H25" s="135">
        <f t="shared" si="1"/>
        <v>23917</v>
      </c>
    </row>
    <row r="26" spans="1:8" x14ac:dyDescent="0.2">
      <c r="A26" s="137">
        <v>44218</v>
      </c>
      <c r="B26" s="138">
        <v>19944</v>
      </c>
      <c r="C26" s="138">
        <v>3704</v>
      </c>
      <c r="D26" s="138">
        <v>0</v>
      </c>
      <c r="E26" s="138">
        <v>1849</v>
      </c>
      <c r="F26" s="138">
        <v>1</v>
      </c>
      <c r="G26" s="138">
        <v>0</v>
      </c>
      <c r="H26" s="135">
        <f t="shared" si="1"/>
        <v>25498</v>
      </c>
    </row>
    <row r="27" spans="1:8" x14ac:dyDescent="0.2">
      <c r="A27" s="137">
        <v>44219</v>
      </c>
      <c r="B27" s="138">
        <v>17822</v>
      </c>
      <c r="C27" s="138">
        <v>2730</v>
      </c>
      <c r="D27" s="138">
        <v>350</v>
      </c>
      <c r="E27" s="138">
        <v>1523</v>
      </c>
      <c r="F27" s="138">
        <v>15</v>
      </c>
      <c r="G27" s="138">
        <v>0</v>
      </c>
      <c r="H27" s="135">
        <f t="shared" si="1"/>
        <v>22440</v>
      </c>
    </row>
    <row r="28" spans="1:8" x14ac:dyDescent="0.2">
      <c r="A28" s="137">
        <v>44220</v>
      </c>
      <c r="B28" s="138">
        <v>17520</v>
      </c>
      <c r="C28" s="138">
        <v>3576</v>
      </c>
      <c r="D28" s="138">
        <v>0</v>
      </c>
      <c r="E28" s="138">
        <v>1690</v>
      </c>
      <c r="F28" s="138">
        <v>2</v>
      </c>
      <c r="G28" s="138">
        <v>0</v>
      </c>
      <c r="H28" s="135">
        <f t="shared" si="1"/>
        <v>22788</v>
      </c>
    </row>
    <row r="29" spans="1:8" x14ac:dyDescent="0.2">
      <c r="A29" s="137">
        <v>44221</v>
      </c>
      <c r="B29" s="138">
        <v>19504</v>
      </c>
      <c r="C29" s="138">
        <v>4379</v>
      </c>
      <c r="D29" s="138">
        <v>1</v>
      </c>
      <c r="E29" s="138">
        <v>2356</v>
      </c>
      <c r="F29" s="138">
        <v>11</v>
      </c>
      <c r="G29" s="138">
        <v>0</v>
      </c>
      <c r="H29" s="135">
        <f t="shared" si="1"/>
        <v>26251</v>
      </c>
    </row>
    <row r="30" spans="1:8" x14ac:dyDescent="0.2">
      <c r="A30" s="137">
        <v>44222</v>
      </c>
      <c r="B30" s="138">
        <v>15781</v>
      </c>
      <c r="C30" s="138">
        <v>4874</v>
      </c>
      <c r="D30" s="138">
        <v>0</v>
      </c>
      <c r="E30" s="138">
        <v>1717</v>
      </c>
      <c r="F30" s="138">
        <v>2</v>
      </c>
      <c r="G30" s="138">
        <v>0</v>
      </c>
      <c r="H30" s="135">
        <f t="shared" si="1"/>
        <v>22374</v>
      </c>
    </row>
    <row r="31" spans="1:8" x14ac:dyDescent="0.2">
      <c r="A31" s="137">
        <v>44223</v>
      </c>
      <c r="B31" s="138">
        <v>16351</v>
      </c>
      <c r="C31" s="138">
        <v>2810</v>
      </c>
      <c r="D31" s="138">
        <v>0</v>
      </c>
      <c r="E31" s="138">
        <v>1503</v>
      </c>
      <c r="F31" s="138">
        <v>9</v>
      </c>
      <c r="G31" s="138">
        <v>0</v>
      </c>
      <c r="H31" s="135">
        <f t="shared" si="1"/>
        <v>20673</v>
      </c>
    </row>
    <row r="32" spans="1:8" x14ac:dyDescent="0.2">
      <c r="A32" s="137">
        <v>44224</v>
      </c>
      <c r="B32" s="138">
        <v>13029</v>
      </c>
      <c r="C32" s="138">
        <v>3048</v>
      </c>
      <c r="D32" s="138">
        <v>1</v>
      </c>
      <c r="E32" s="138">
        <v>1529</v>
      </c>
      <c r="F32" s="138">
        <v>5</v>
      </c>
      <c r="G32" s="138">
        <v>0</v>
      </c>
      <c r="H32" s="135">
        <f t="shared" si="1"/>
        <v>17612</v>
      </c>
    </row>
    <row r="33" spans="1:8" x14ac:dyDescent="0.2">
      <c r="A33" s="137">
        <v>44225</v>
      </c>
      <c r="B33" s="138">
        <v>14923</v>
      </c>
      <c r="C33" s="138">
        <v>2778</v>
      </c>
      <c r="D33" s="138">
        <v>0</v>
      </c>
      <c r="E33" s="138">
        <v>1841</v>
      </c>
      <c r="F33" s="138">
        <v>7</v>
      </c>
      <c r="G33" s="138">
        <v>0</v>
      </c>
      <c r="H33" s="135">
        <f t="shared" si="1"/>
        <v>19549</v>
      </c>
    </row>
    <row r="34" spans="1:8" x14ac:dyDescent="0.2">
      <c r="A34" s="137">
        <v>44226</v>
      </c>
      <c r="B34" s="138">
        <v>9811</v>
      </c>
      <c r="C34" s="138">
        <v>1783</v>
      </c>
      <c r="D34" s="138">
        <v>0</v>
      </c>
      <c r="E34" s="138">
        <v>1084</v>
      </c>
      <c r="F34" s="138">
        <v>2</v>
      </c>
      <c r="G34" s="138">
        <v>0</v>
      </c>
      <c r="H34" s="135">
        <f t="shared" si="1"/>
        <v>12680</v>
      </c>
    </row>
    <row r="35" spans="1:8" x14ac:dyDescent="0.2">
      <c r="A35" s="137">
        <v>44227</v>
      </c>
      <c r="B35" s="138">
        <v>9982</v>
      </c>
      <c r="C35" s="138">
        <v>1390</v>
      </c>
      <c r="D35" s="138">
        <v>180</v>
      </c>
      <c r="E35" s="138">
        <v>1032</v>
      </c>
      <c r="F35" s="138">
        <v>85</v>
      </c>
      <c r="G35" s="138">
        <v>0</v>
      </c>
      <c r="H35" s="135">
        <f t="shared" si="1"/>
        <v>12669</v>
      </c>
    </row>
    <row r="36" spans="1:8" x14ac:dyDescent="0.2">
      <c r="B36" s="138"/>
      <c r="C36" s="138"/>
      <c r="D36" s="138"/>
      <c r="E36" s="138"/>
      <c r="F36" s="138"/>
      <c r="G36" s="138"/>
    </row>
    <row r="37" spans="1:8" x14ac:dyDescent="0.2">
      <c r="A37" s="138" t="s">
        <v>132</v>
      </c>
      <c r="B37" s="138" t="s">
        <v>204</v>
      </c>
    </row>
    <row r="38" spans="1:8" x14ac:dyDescent="0.2">
      <c r="B38" s="135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35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B35" sqref="B35"/>
    </sheetView>
  </sheetViews>
  <sheetFormatPr defaultColWidth="9.140625" defaultRowHeight="12.75" x14ac:dyDescent="0.2"/>
  <cols>
    <col min="1" max="8" width="9.140625" style="135"/>
    <col min="9" max="16384" width="9.140625" style="149"/>
  </cols>
  <sheetData>
    <row r="1" spans="1:8" ht="24.75" customHeight="1" x14ac:dyDescent="0.2">
      <c r="A1" s="283" t="s">
        <v>186</v>
      </c>
      <c r="B1" s="283"/>
      <c r="C1" s="283"/>
      <c r="D1" s="283"/>
      <c r="E1" s="283"/>
      <c r="F1" s="283"/>
      <c r="G1" s="283"/>
    </row>
    <row r="3" spans="1:8" x14ac:dyDescent="0.2">
      <c r="B3" s="135">
        <f t="shared" ref="B3:H3" si="0">SUBTOTAL(9,B5:B32)</f>
        <v>76556</v>
      </c>
      <c r="C3" s="135">
        <f t="shared" si="0"/>
        <v>34445</v>
      </c>
      <c r="D3" s="135">
        <f t="shared" si="0"/>
        <v>566</v>
      </c>
      <c r="E3" s="135">
        <f t="shared" si="0"/>
        <v>9498</v>
      </c>
      <c r="F3" s="135">
        <f t="shared" si="0"/>
        <v>176</v>
      </c>
      <c r="G3" s="135">
        <f t="shared" si="0"/>
        <v>0</v>
      </c>
      <c r="H3" s="135">
        <f t="shared" si="0"/>
        <v>121241</v>
      </c>
    </row>
    <row r="4" spans="1:8" x14ac:dyDescent="0.2">
      <c r="A4" s="136" t="s">
        <v>131</v>
      </c>
      <c r="B4" s="136" t="s">
        <v>76</v>
      </c>
      <c r="C4" s="136" t="s">
        <v>5</v>
      </c>
      <c r="D4" s="136" t="s">
        <v>77</v>
      </c>
      <c r="E4" s="136" t="s">
        <v>75</v>
      </c>
      <c r="F4" s="136" t="s">
        <v>74</v>
      </c>
      <c r="G4" s="136" t="s">
        <v>51</v>
      </c>
      <c r="H4" s="136" t="s">
        <v>2</v>
      </c>
    </row>
    <row r="5" spans="1:8" x14ac:dyDescent="0.2">
      <c r="A5" s="137">
        <v>44228</v>
      </c>
      <c r="B5" s="159">
        <v>11030</v>
      </c>
      <c r="C5" s="159">
        <v>2288</v>
      </c>
      <c r="D5" s="159">
        <v>1</v>
      </c>
      <c r="E5" s="159">
        <v>1410</v>
      </c>
      <c r="F5" s="159">
        <v>1</v>
      </c>
      <c r="G5" s="138">
        <v>0</v>
      </c>
      <c r="H5" s="135">
        <f>SUM(B5:G5)</f>
        <v>14730</v>
      </c>
    </row>
    <row r="6" spans="1:8" x14ac:dyDescent="0.2">
      <c r="A6" s="137">
        <v>44229</v>
      </c>
      <c r="B6" s="159">
        <v>9909</v>
      </c>
      <c r="C6" s="159">
        <v>1559</v>
      </c>
      <c r="D6" s="159">
        <v>0</v>
      </c>
      <c r="E6" s="159">
        <v>1130</v>
      </c>
      <c r="F6" s="159">
        <v>4</v>
      </c>
      <c r="G6" s="138">
        <v>0</v>
      </c>
      <c r="H6" s="135">
        <f t="shared" ref="H6:H32" si="1">SUM(B6:G6)</f>
        <v>12602</v>
      </c>
    </row>
    <row r="7" spans="1:8" x14ac:dyDescent="0.2">
      <c r="A7" s="137">
        <v>44230</v>
      </c>
      <c r="B7" s="159">
        <v>3909</v>
      </c>
      <c r="C7" s="159">
        <v>690</v>
      </c>
      <c r="D7" s="159">
        <v>0</v>
      </c>
      <c r="E7" s="159">
        <v>439</v>
      </c>
      <c r="F7" s="159">
        <v>4</v>
      </c>
      <c r="G7" s="138">
        <v>0</v>
      </c>
      <c r="H7" s="135">
        <f t="shared" si="1"/>
        <v>5042</v>
      </c>
    </row>
    <row r="8" spans="1:8" x14ac:dyDescent="0.2">
      <c r="A8" s="137">
        <v>44231</v>
      </c>
      <c r="B8" s="159">
        <v>4106</v>
      </c>
      <c r="C8" s="159">
        <v>962</v>
      </c>
      <c r="D8" s="159">
        <v>0</v>
      </c>
      <c r="E8" s="159">
        <v>689</v>
      </c>
      <c r="F8" s="159">
        <v>1</v>
      </c>
      <c r="G8" s="138">
        <v>0</v>
      </c>
      <c r="H8" s="135">
        <f t="shared" si="1"/>
        <v>5758</v>
      </c>
    </row>
    <row r="9" spans="1:8" x14ac:dyDescent="0.2">
      <c r="A9" s="137">
        <v>44232</v>
      </c>
      <c r="B9" s="159">
        <v>3863</v>
      </c>
      <c r="C9" s="159">
        <v>792</v>
      </c>
      <c r="D9" s="159">
        <v>0</v>
      </c>
      <c r="E9" s="159">
        <v>301</v>
      </c>
      <c r="F9" s="159">
        <v>2</v>
      </c>
      <c r="G9" s="138">
        <v>0</v>
      </c>
      <c r="H9" s="135">
        <f t="shared" si="1"/>
        <v>4958</v>
      </c>
    </row>
    <row r="10" spans="1:8" x14ac:dyDescent="0.2">
      <c r="A10" s="137">
        <v>44233</v>
      </c>
      <c r="B10" s="159">
        <v>7086</v>
      </c>
      <c r="C10" s="159">
        <v>1151</v>
      </c>
      <c r="D10" s="159">
        <v>0</v>
      </c>
      <c r="E10" s="159">
        <v>518</v>
      </c>
      <c r="F10" s="159">
        <v>2</v>
      </c>
      <c r="G10" s="138">
        <v>0</v>
      </c>
      <c r="H10" s="135">
        <f t="shared" si="1"/>
        <v>8757</v>
      </c>
    </row>
    <row r="11" spans="1:8" x14ac:dyDescent="0.2">
      <c r="A11" s="137">
        <v>44234</v>
      </c>
      <c r="B11" s="159">
        <v>12632</v>
      </c>
      <c r="C11" s="159">
        <v>1609</v>
      </c>
      <c r="D11" s="159">
        <v>90</v>
      </c>
      <c r="E11" s="159">
        <v>642</v>
      </c>
      <c r="F11" s="159">
        <v>9</v>
      </c>
      <c r="G11" s="138">
        <v>0</v>
      </c>
      <c r="H11" s="135">
        <f t="shared" si="1"/>
        <v>14982</v>
      </c>
    </row>
    <row r="12" spans="1:8" x14ac:dyDescent="0.2">
      <c r="A12" s="137">
        <v>44235</v>
      </c>
      <c r="B12" s="159">
        <v>11737</v>
      </c>
      <c r="C12" s="159">
        <v>2063</v>
      </c>
      <c r="D12" s="159">
        <v>0</v>
      </c>
      <c r="E12" s="159">
        <v>838</v>
      </c>
      <c r="F12" s="159">
        <v>11</v>
      </c>
      <c r="G12" s="138">
        <v>0</v>
      </c>
      <c r="H12" s="135">
        <f t="shared" si="1"/>
        <v>14649</v>
      </c>
    </row>
    <row r="13" spans="1:8" x14ac:dyDescent="0.2">
      <c r="A13" s="137">
        <v>44236</v>
      </c>
      <c r="B13" s="159">
        <v>11296</v>
      </c>
      <c r="C13" s="159">
        <v>2278</v>
      </c>
      <c r="D13" s="159">
        <v>1</v>
      </c>
      <c r="E13" s="159">
        <v>1133</v>
      </c>
      <c r="F13" s="159">
        <v>11</v>
      </c>
      <c r="G13" s="138">
        <v>0</v>
      </c>
      <c r="H13" s="135">
        <f t="shared" si="1"/>
        <v>14719</v>
      </c>
    </row>
    <row r="14" spans="1:8" x14ac:dyDescent="0.2">
      <c r="A14" s="137">
        <v>44237</v>
      </c>
      <c r="B14" s="159">
        <v>0</v>
      </c>
      <c r="C14" s="159">
        <v>15</v>
      </c>
      <c r="D14" s="159">
        <v>0</v>
      </c>
      <c r="E14" s="159">
        <v>0</v>
      </c>
      <c r="F14" s="159">
        <v>0</v>
      </c>
      <c r="G14" s="138">
        <v>0</v>
      </c>
      <c r="H14" s="135">
        <f t="shared" si="1"/>
        <v>15</v>
      </c>
    </row>
    <row r="15" spans="1:8" x14ac:dyDescent="0.2">
      <c r="A15" s="137">
        <v>44238</v>
      </c>
      <c r="B15" s="159">
        <v>46</v>
      </c>
      <c r="C15" s="159">
        <v>443</v>
      </c>
      <c r="D15" s="159">
        <v>25</v>
      </c>
      <c r="E15" s="159">
        <v>90</v>
      </c>
      <c r="F15" s="159">
        <v>9</v>
      </c>
      <c r="G15" s="138">
        <v>0</v>
      </c>
      <c r="H15" s="135">
        <f t="shared" si="1"/>
        <v>613</v>
      </c>
    </row>
    <row r="16" spans="1:8" x14ac:dyDescent="0.2">
      <c r="A16" s="137">
        <v>44239</v>
      </c>
      <c r="B16" s="159">
        <v>0</v>
      </c>
      <c r="C16" s="159">
        <v>7</v>
      </c>
      <c r="D16" s="159">
        <v>0</v>
      </c>
      <c r="E16" s="159">
        <v>3</v>
      </c>
      <c r="F16" s="159">
        <v>0</v>
      </c>
      <c r="G16" s="138">
        <v>0</v>
      </c>
      <c r="H16" s="135">
        <f t="shared" si="1"/>
        <v>10</v>
      </c>
    </row>
    <row r="17" spans="1:8" x14ac:dyDescent="0.2">
      <c r="A17" s="137">
        <v>44240</v>
      </c>
      <c r="B17" s="159">
        <v>65</v>
      </c>
      <c r="C17" s="159">
        <v>830</v>
      </c>
      <c r="D17" s="159">
        <v>0</v>
      </c>
      <c r="E17" s="159">
        <v>66</v>
      </c>
      <c r="F17" s="159">
        <v>0</v>
      </c>
      <c r="G17" s="138">
        <v>0</v>
      </c>
      <c r="H17" s="135">
        <f t="shared" si="1"/>
        <v>961</v>
      </c>
    </row>
    <row r="18" spans="1:8" x14ac:dyDescent="0.2">
      <c r="A18" s="137">
        <v>44241</v>
      </c>
      <c r="B18" s="159">
        <v>39</v>
      </c>
      <c r="C18" s="159">
        <v>471</v>
      </c>
      <c r="D18" s="159">
        <v>105</v>
      </c>
      <c r="E18" s="159">
        <v>83</v>
      </c>
      <c r="F18" s="159">
        <v>23</v>
      </c>
      <c r="G18" s="138">
        <v>0</v>
      </c>
      <c r="H18" s="135">
        <f t="shared" si="1"/>
        <v>721</v>
      </c>
    </row>
    <row r="19" spans="1:8" x14ac:dyDescent="0.2">
      <c r="A19" s="137">
        <v>44242</v>
      </c>
      <c r="B19" s="159">
        <v>148</v>
      </c>
      <c r="C19" s="159">
        <v>2463</v>
      </c>
      <c r="D19" s="159">
        <v>0</v>
      </c>
      <c r="E19" s="159">
        <v>305</v>
      </c>
      <c r="F19" s="159">
        <v>0</v>
      </c>
      <c r="G19" s="138">
        <v>0</v>
      </c>
      <c r="H19" s="135">
        <f t="shared" si="1"/>
        <v>2916</v>
      </c>
    </row>
    <row r="20" spans="1:8" x14ac:dyDescent="0.2">
      <c r="A20" s="137">
        <v>44243</v>
      </c>
      <c r="B20" s="159">
        <v>16</v>
      </c>
      <c r="C20" s="159">
        <v>770</v>
      </c>
      <c r="D20" s="159">
        <v>0</v>
      </c>
      <c r="E20" s="159">
        <v>116</v>
      </c>
      <c r="F20" s="159">
        <v>0</v>
      </c>
      <c r="G20" s="138">
        <v>0</v>
      </c>
      <c r="H20" s="135">
        <f t="shared" si="1"/>
        <v>902</v>
      </c>
    </row>
    <row r="21" spans="1:8" x14ac:dyDescent="0.2">
      <c r="A21" s="137">
        <v>44244</v>
      </c>
      <c r="B21" s="159">
        <v>13</v>
      </c>
      <c r="C21" s="159">
        <v>445</v>
      </c>
      <c r="D21" s="159">
        <v>0</v>
      </c>
      <c r="E21" s="159">
        <v>125</v>
      </c>
      <c r="F21" s="159">
        <v>0</v>
      </c>
      <c r="G21" s="138">
        <v>0</v>
      </c>
      <c r="H21" s="135">
        <f t="shared" si="1"/>
        <v>583</v>
      </c>
    </row>
    <row r="22" spans="1:8" x14ac:dyDescent="0.2">
      <c r="A22" s="137">
        <v>44245</v>
      </c>
      <c r="B22" s="159">
        <v>2</v>
      </c>
      <c r="C22" s="159">
        <v>236</v>
      </c>
      <c r="D22" s="159">
        <v>3</v>
      </c>
      <c r="E22" s="159">
        <v>50</v>
      </c>
      <c r="F22" s="159">
        <v>0</v>
      </c>
      <c r="G22" s="138">
        <v>0</v>
      </c>
      <c r="H22" s="135">
        <f t="shared" si="1"/>
        <v>291</v>
      </c>
    </row>
    <row r="23" spans="1:8" x14ac:dyDescent="0.2">
      <c r="A23" s="137">
        <v>44246</v>
      </c>
      <c r="B23" s="159">
        <v>31</v>
      </c>
      <c r="C23" s="159">
        <v>1400</v>
      </c>
      <c r="D23" s="159">
        <v>0</v>
      </c>
      <c r="E23" s="159">
        <v>161</v>
      </c>
      <c r="F23" s="159">
        <v>0</v>
      </c>
      <c r="G23" s="138">
        <v>0</v>
      </c>
      <c r="H23" s="135">
        <f t="shared" si="1"/>
        <v>1592</v>
      </c>
    </row>
    <row r="24" spans="1:8" x14ac:dyDescent="0.2">
      <c r="A24" s="137">
        <v>44247</v>
      </c>
      <c r="B24" s="159">
        <v>73</v>
      </c>
      <c r="C24" s="159">
        <v>1460</v>
      </c>
      <c r="D24" s="159">
        <v>0</v>
      </c>
      <c r="E24" s="159">
        <v>204</v>
      </c>
      <c r="F24" s="159">
        <v>0</v>
      </c>
      <c r="G24" s="138">
        <v>0</v>
      </c>
      <c r="H24" s="135">
        <f t="shared" si="1"/>
        <v>1737</v>
      </c>
    </row>
    <row r="25" spans="1:8" x14ac:dyDescent="0.2">
      <c r="A25" s="137">
        <v>44248</v>
      </c>
      <c r="B25" s="159">
        <v>128</v>
      </c>
      <c r="C25" s="159">
        <v>1882</v>
      </c>
      <c r="D25" s="159">
        <v>156</v>
      </c>
      <c r="E25" s="159">
        <v>94</v>
      </c>
      <c r="F25" s="159">
        <v>16</v>
      </c>
      <c r="G25" s="138">
        <v>0</v>
      </c>
      <c r="H25" s="135">
        <f t="shared" si="1"/>
        <v>2276</v>
      </c>
    </row>
    <row r="26" spans="1:8" x14ac:dyDescent="0.2">
      <c r="A26" s="137">
        <v>44249</v>
      </c>
      <c r="B26" s="159">
        <v>175</v>
      </c>
      <c r="C26" s="159">
        <v>2052</v>
      </c>
      <c r="D26" s="159">
        <v>0</v>
      </c>
      <c r="E26" s="159">
        <v>126</v>
      </c>
      <c r="F26" s="159">
        <v>0</v>
      </c>
      <c r="G26" s="138">
        <v>0</v>
      </c>
      <c r="H26" s="135">
        <f t="shared" si="1"/>
        <v>2353</v>
      </c>
    </row>
    <row r="27" spans="1:8" x14ac:dyDescent="0.2">
      <c r="A27" s="137">
        <v>44250</v>
      </c>
      <c r="B27" s="159">
        <v>29</v>
      </c>
      <c r="C27" s="159">
        <v>1220</v>
      </c>
      <c r="D27" s="159">
        <v>0</v>
      </c>
      <c r="E27" s="159">
        <v>105</v>
      </c>
      <c r="F27" s="159">
        <v>0</v>
      </c>
      <c r="G27" s="138">
        <v>0</v>
      </c>
      <c r="H27" s="135">
        <f t="shared" si="1"/>
        <v>1354</v>
      </c>
    </row>
    <row r="28" spans="1:8" x14ac:dyDescent="0.2">
      <c r="A28" s="137">
        <v>44251</v>
      </c>
      <c r="B28" s="159">
        <v>83</v>
      </c>
      <c r="C28" s="159">
        <v>3642</v>
      </c>
      <c r="D28" s="159">
        <v>90</v>
      </c>
      <c r="E28" s="159">
        <v>375</v>
      </c>
      <c r="F28" s="159">
        <v>30</v>
      </c>
      <c r="G28" s="138">
        <v>0</v>
      </c>
      <c r="H28" s="135">
        <f t="shared" si="1"/>
        <v>4220</v>
      </c>
    </row>
    <row r="29" spans="1:8" x14ac:dyDescent="0.2">
      <c r="A29" s="137">
        <v>44252</v>
      </c>
      <c r="B29" s="159">
        <v>35</v>
      </c>
      <c r="C29" s="159">
        <v>814</v>
      </c>
      <c r="D29" s="159">
        <v>0</v>
      </c>
      <c r="E29" s="159">
        <v>63</v>
      </c>
      <c r="F29" s="159">
        <v>0</v>
      </c>
      <c r="G29" s="138">
        <v>0</v>
      </c>
      <c r="H29" s="135">
        <f t="shared" si="1"/>
        <v>912</v>
      </c>
    </row>
    <row r="30" spans="1:8" x14ac:dyDescent="0.2">
      <c r="A30" s="137">
        <v>44253</v>
      </c>
      <c r="B30" s="159">
        <v>8</v>
      </c>
      <c r="C30" s="159">
        <v>501</v>
      </c>
      <c r="D30" s="159">
        <v>22</v>
      </c>
      <c r="E30" s="159">
        <v>90</v>
      </c>
      <c r="F30" s="159">
        <v>30</v>
      </c>
      <c r="G30" s="138">
        <v>0</v>
      </c>
      <c r="H30" s="135">
        <f t="shared" si="1"/>
        <v>651</v>
      </c>
    </row>
    <row r="31" spans="1:8" x14ac:dyDescent="0.2">
      <c r="A31" s="137">
        <v>44254</v>
      </c>
      <c r="B31" s="159">
        <v>79</v>
      </c>
      <c r="C31" s="159">
        <v>1632</v>
      </c>
      <c r="D31" s="159">
        <v>0</v>
      </c>
      <c r="E31" s="159">
        <v>211</v>
      </c>
      <c r="F31" s="159">
        <v>0</v>
      </c>
      <c r="G31" s="138">
        <v>0</v>
      </c>
      <c r="H31" s="135">
        <f t="shared" si="1"/>
        <v>1922</v>
      </c>
    </row>
    <row r="32" spans="1:8" x14ac:dyDescent="0.2">
      <c r="A32" s="137">
        <v>44255</v>
      </c>
      <c r="B32" s="135">
        <v>18</v>
      </c>
      <c r="C32" s="135">
        <v>770</v>
      </c>
      <c r="D32" s="135">
        <v>73</v>
      </c>
      <c r="E32" s="135">
        <v>131</v>
      </c>
      <c r="F32" s="135">
        <v>23</v>
      </c>
      <c r="G32" s="138">
        <v>0</v>
      </c>
      <c r="H32" s="135">
        <f t="shared" si="1"/>
        <v>1015</v>
      </c>
    </row>
    <row r="34" spans="1:2" x14ac:dyDescent="0.2">
      <c r="A34" s="138" t="s">
        <v>132</v>
      </c>
      <c r="B34" s="138" t="s">
        <v>204</v>
      </c>
    </row>
    <row r="35" spans="1:2" x14ac:dyDescent="0.2">
      <c r="B35" s="135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38"/>
  <sheetViews>
    <sheetView workbookViewId="0">
      <pane xSplit="1" ySplit="4" topLeftCell="B5" activePane="bottomRight" state="frozen"/>
      <selection activeCell="U156" sqref="U156"/>
      <selection pane="topRight" activeCell="U156" sqref="U156"/>
      <selection pane="bottomLeft" activeCell="U156" sqref="U156"/>
      <selection pane="bottomRight" activeCell="B38" sqref="B38"/>
    </sheetView>
  </sheetViews>
  <sheetFormatPr defaultColWidth="9.140625" defaultRowHeight="12.75" x14ac:dyDescent="0.2"/>
  <cols>
    <col min="1" max="8" width="9.140625" style="135"/>
    <col min="9" max="16384" width="9.140625" style="149"/>
  </cols>
  <sheetData>
    <row r="1" spans="1:8" ht="24.75" customHeight="1" x14ac:dyDescent="0.2">
      <c r="A1" s="283" t="s">
        <v>203</v>
      </c>
      <c r="B1" s="283"/>
      <c r="C1" s="283"/>
      <c r="D1" s="283"/>
      <c r="E1" s="283"/>
      <c r="F1" s="283"/>
      <c r="G1" s="283"/>
    </row>
    <row r="3" spans="1:8" x14ac:dyDescent="0.2">
      <c r="B3" s="135">
        <f t="shared" ref="B3:H3" si="0">SUBTOTAL(9,B5:B35)</f>
        <v>1069</v>
      </c>
      <c r="C3" s="135">
        <f t="shared" si="0"/>
        <v>53869</v>
      </c>
      <c r="D3" s="135">
        <f t="shared" si="0"/>
        <v>54096</v>
      </c>
      <c r="E3" s="135">
        <f t="shared" si="0"/>
        <v>5544</v>
      </c>
      <c r="F3" s="135">
        <f t="shared" si="0"/>
        <v>448</v>
      </c>
      <c r="G3" s="135">
        <f t="shared" si="0"/>
        <v>0</v>
      </c>
      <c r="H3" s="135">
        <f t="shared" si="0"/>
        <v>115026</v>
      </c>
    </row>
    <row r="4" spans="1:8" x14ac:dyDescent="0.2">
      <c r="A4" s="136" t="s">
        <v>131</v>
      </c>
      <c r="B4" s="136" t="s">
        <v>76</v>
      </c>
      <c r="C4" s="136" t="s">
        <v>5</v>
      </c>
      <c r="D4" s="136" t="s">
        <v>77</v>
      </c>
      <c r="E4" s="136" t="s">
        <v>75</v>
      </c>
      <c r="F4" s="136" t="s">
        <v>74</v>
      </c>
      <c r="G4" s="136" t="s">
        <v>51</v>
      </c>
      <c r="H4" s="136" t="s">
        <v>2</v>
      </c>
    </row>
    <row r="5" spans="1:8" x14ac:dyDescent="0.2">
      <c r="A5" s="137">
        <v>44256</v>
      </c>
      <c r="B5" s="138">
        <v>30</v>
      </c>
      <c r="C5" s="138">
        <v>578</v>
      </c>
      <c r="D5" s="138">
        <v>0</v>
      </c>
      <c r="E5" s="138">
        <v>59</v>
      </c>
      <c r="F5" s="138">
        <v>1</v>
      </c>
      <c r="G5" s="138">
        <v>0</v>
      </c>
      <c r="H5" s="135">
        <f t="shared" ref="H5:H35" si="1">SUM(B5:G5)</f>
        <v>668</v>
      </c>
    </row>
    <row r="6" spans="1:8" x14ac:dyDescent="0.2">
      <c r="A6" s="137">
        <v>44257</v>
      </c>
      <c r="B6" s="138">
        <v>60</v>
      </c>
      <c r="C6" s="138">
        <v>1676</v>
      </c>
      <c r="D6" s="138">
        <v>1956</v>
      </c>
      <c r="E6" s="138">
        <v>226</v>
      </c>
      <c r="F6" s="138">
        <v>12</v>
      </c>
      <c r="G6" s="138">
        <v>0</v>
      </c>
      <c r="H6" s="135">
        <f t="shared" si="1"/>
        <v>3930</v>
      </c>
    </row>
    <row r="7" spans="1:8" x14ac:dyDescent="0.2">
      <c r="A7" s="137">
        <v>44258</v>
      </c>
      <c r="B7" s="138">
        <v>21</v>
      </c>
      <c r="C7" s="138">
        <v>1139</v>
      </c>
      <c r="D7" s="138">
        <v>2816</v>
      </c>
      <c r="E7" s="138">
        <v>92</v>
      </c>
      <c r="F7" s="138">
        <v>26</v>
      </c>
      <c r="G7" s="138">
        <v>0</v>
      </c>
      <c r="H7" s="135">
        <f t="shared" si="1"/>
        <v>4094</v>
      </c>
    </row>
    <row r="8" spans="1:8" x14ac:dyDescent="0.2">
      <c r="A8" s="137">
        <v>44259</v>
      </c>
      <c r="B8" s="138">
        <v>83</v>
      </c>
      <c r="C8" s="138">
        <v>2488</v>
      </c>
      <c r="D8" s="138">
        <v>2995</v>
      </c>
      <c r="E8" s="138">
        <v>240</v>
      </c>
      <c r="F8" s="138">
        <v>13</v>
      </c>
      <c r="G8" s="138">
        <v>0</v>
      </c>
      <c r="H8" s="135">
        <f t="shared" si="1"/>
        <v>5819</v>
      </c>
    </row>
    <row r="9" spans="1:8" x14ac:dyDescent="0.2">
      <c r="A9" s="137">
        <v>44260</v>
      </c>
      <c r="B9" s="138">
        <v>62</v>
      </c>
      <c r="C9" s="138">
        <v>2355</v>
      </c>
      <c r="D9" s="138">
        <v>4452</v>
      </c>
      <c r="E9" s="138">
        <v>241</v>
      </c>
      <c r="F9" s="138">
        <v>10</v>
      </c>
      <c r="G9" s="138">
        <v>0</v>
      </c>
      <c r="H9" s="135">
        <f t="shared" si="1"/>
        <v>7120</v>
      </c>
    </row>
    <row r="10" spans="1:8" x14ac:dyDescent="0.2">
      <c r="A10" s="137">
        <v>44261</v>
      </c>
      <c r="B10" s="138">
        <v>48</v>
      </c>
      <c r="C10" s="138">
        <v>1453</v>
      </c>
      <c r="D10" s="138">
        <v>945</v>
      </c>
      <c r="E10" s="138">
        <v>150</v>
      </c>
      <c r="F10" s="138">
        <v>2</v>
      </c>
      <c r="G10" s="138">
        <v>0</v>
      </c>
      <c r="H10" s="135">
        <f t="shared" si="1"/>
        <v>2598</v>
      </c>
    </row>
    <row r="11" spans="1:8" x14ac:dyDescent="0.2">
      <c r="A11" s="137">
        <v>44262</v>
      </c>
      <c r="B11" s="138">
        <v>0</v>
      </c>
      <c r="C11" s="138">
        <v>30</v>
      </c>
      <c r="D11" s="138">
        <v>350</v>
      </c>
      <c r="E11" s="138">
        <v>12</v>
      </c>
      <c r="F11" s="138">
        <v>0</v>
      </c>
      <c r="G11" s="138">
        <v>0</v>
      </c>
      <c r="H11" s="135">
        <f t="shared" si="1"/>
        <v>392</v>
      </c>
    </row>
    <row r="12" spans="1:8" x14ac:dyDescent="0.2">
      <c r="A12" s="137">
        <v>44263</v>
      </c>
      <c r="B12" s="138">
        <v>9</v>
      </c>
      <c r="C12" s="138">
        <v>1311</v>
      </c>
      <c r="D12" s="138">
        <v>2972</v>
      </c>
      <c r="E12" s="138">
        <v>115</v>
      </c>
      <c r="F12" s="138">
        <v>11</v>
      </c>
      <c r="G12" s="138">
        <v>0</v>
      </c>
      <c r="H12" s="135">
        <f t="shared" si="1"/>
        <v>4418</v>
      </c>
    </row>
    <row r="13" spans="1:8" x14ac:dyDescent="0.2">
      <c r="A13" s="137">
        <v>44264</v>
      </c>
      <c r="B13" s="138">
        <v>51</v>
      </c>
      <c r="C13" s="138">
        <v>1128</v>
      </c>
      <c r="D13" s="138">
        <v>3100</v>
      </c>
      <c r="E13" s="138">
        <v>223</v>
      </c>
      <c r="F13" s="138">
        <v>12</v>
      </c>
      <c r="G13" s="138">
        <v>0</v>
      </c>
      <c r="H13" s="135">
        <f t="shared" si="1"/>
        <v>4514</v>
      </c>
    </row>
    <row r="14" spans="1:8" x14ac:dyDescent="0.2">
      <c r="A14" s="137">
        <v>44265</v>
      </c>
      <c r="B14" s="138">
        <v>22</v>
      </c>
      <c r="C14" s="138">
        <v>376</v>
      </c>
      <c r="D14" s="138">
        <v>315</v>
      </c>
      <c r="E14" s="138">
        <v>137</v>
      </c>
      <c r="F14" s="138">
        <v>5</v>
      </c>
      <c r="G14" s="138">
        <v>0</v>
      </c>
      <c r="H14" s="135">
        <f t="shared" si="1"/>
        <v>855</v>
      </c>
    </row>
    <row r="15" spans="1:8" x14ac:dyDescent="0.2">
      <c r="A15" s="137">
        <v>44266</v>
      </c>
      <c r="B15" s="138">
        <v>49</v>
      </c>
      <c r="C15" s="138">
        <v>2145</v>
      </c>
      <c r="D15" s="138">
        <v>2670</v>
      </c>
      <c r="E15" s="138">
        <v>352</v>
      </c>
      <c r="F15" s="138">
        <v>12</v>
      </c>
      <c r="G15" s="138">
        <v>0</v>
      </c>
      <c r="H15" s="135">
        <f t="shared" si="1"/>
        <v>5228</v>
      </c>
    </row>
    <row r="16" spans="1:8" x14ac:dyDescent="0.2">
      <c r="A16" s="137">
        <v>44267</v>
      </c>
      <c r="B16" s="138">
        <v>10</v>
      </c>
      <c r="C16" s="138">
        <v>215</v>
      </c>
      <c r="D16" s="138">
        <v>255</v>
      </c>
      <c r="E16" s="138">
        <v>36</v>
      </c>
      <c r="F16" s="138">
        <v>2</v>
      </c>
      <c r="G16" s="138">
        <v>0</v>
      </c>
      <c r="H16" s="135">
        <f t="shared" si="1"/>
        <v>518</v>
      </c>
    </row>
    <row r="17" spans="1:8" x14ac:dyDescent="0.2">
      <c r="A17" s="137">
        <v>44268</v>
      </c>
      <c r="B17" s="138">
        <v>92</v>
      </c>
      <c r="C17" s="138">
        <v>2730</v>
      </c>
      <c r="D17" s="138">
        <v>2760</v>
      </c>
      <c r="E17" s="138">
        <v>330</v>
      </c>
      <c r="F17" s="138">
        <v>8</v>
      </c>
      <c r="G17" s="138">
        <v>0</v>
      </c>
      <c r="H17" s="135">
        <f t="shared" si="1"/>
        <v>5920</v>
      </c>
    </row>
    <row r="18" spans="1:8" x14ac:dyDescent="0.2">
      <c r="A18" s="137">
        <v>44269</v>
      </c>
      <c r="B18" s="138">
        <v>25</v>
      </c>
      <c r="C18" s="138">
        <v>1961</v>
      </c>
      <c r="D18" s="138">
        <v>1220</v>
      </c>
      <c r="E18" s="138">
        <v>152</v>
      </c>
      <c r="F18" s="138">
        <v>39</v>
      </c>
      <c r="G18" s="138">
        <v>0</v>
      </c>
      <c r="H18" s="135">
        <f t="shared" si="1"/>
        <v>3397</v>
      </c>
    </row>
    <row r="19" spans="1:8" x14ac:dyDescent="0.2">
      <c r="A19" s="137">
        <v>44270</v>
      </c>
      <c r="B19" s="138">
        <v>66</v>
      </c>
      <c r="C19" s="138">
        <v>2420</v>
      </c>
      <c r="D19" s="138">
        <v>905</v>
      </c>
      <c r="E19" s="138">
        <v>155</v>
      </c>
      <c r="F19" s="138">
        <v>14</v>
      </c>
      <c r="G19" s="138">
        <v>0</v>
      </c>
      <c r="H19" s="135">
        <f t="shared" si="1"/>
        <v>3560</v>
      </c>
    </row>
    <row r="20" spans="1:8" x14ac:dyDescent="0.2">
      <c r="A20" s="137">
        <v>44271</v>
      </c>
      <c r="B20" s="138">
        <v>34</v>
      </c>
      <c r="C20" s="138">
        <v>1270</v>
      </c>
      <c r="D20" s="138">
        <v>4660</v>
      </c>
      <c r="E20" s="138">
        <v>314</v>
      </c>
      <c r="F20" s="138">
        <v>37</v>
      </c>
      <c r="G20" s="138">
        <v>0</v>
      </c>
      <c r="H20" s="135">
        <f t="shared" si="1"/>
        <v>6315</v>
      </c>
    </row>
    <row r="21" spans="1:8" x14ac:dyDescent="0.2">
      <c r="A21" s="137">
        <v>44272</v>
      </c>
      <c r="B21" s="138">
        <v>56</v>
      </c>
      <c r="C21" s="138">
        <v>2553</v>
      </c>
      <c r="D21" s="138">
        <v>1120</v>
      </c>
      <c r="E21" s="138">
        <v>192</v>
      </c>
      <c r="F21" s="138">
        <v>2</v>
      </c>
      <c r="G21" s="138">
        <v>0</v>
      </c>
      <c r="H21" s="135">
        <f t="shared" si="1"/>
        <v>3923</v>
      </c>
    </row>
    <row r="22" spans="1:8" x14ac:dyDescent="0.2">
      <c r="A22" s="137">
        <v>44273</v>
      </c>
      <c r="B22" s="138">
        <v>54</v>
      </c>
      <c r="C22" s="138">
        <v>2475</v>
      </c>
      <c r="D22" s="138">
        <v>4363</v>
      </c>
      <c r="E22" s="138">
        <v>227</v>
      </c>
      <c r="F22" s="138">
        <v>17</v>
      </c>
      <c r="G22" s="138">
        <v>0</v>
      </c>
      <c r="H22" s="135">
        <f t="shared" si="1"/>
        <v>7136</v>
      </c>
    </row>
    <row r="23" spans="1:8" x14ac:dyDescent="0.2">
      <c r="A23" s="137">
        <v>44274</v>
      </c>
      <c r="B23" s="138">
        <v>46</v>
      </c>
      <c r="C23" s="138">
        <v>2680</v>
      </c>
      <c r="D23" s="138">
        <v>1520</v>
      </c>
      <c r="E23" s="138">
        <v>127</v>
      </c>
      <c r="F23" s="138">
        <v>4</v>
      </c>
      <c r="G23" s="138">
        <v>0</v>
      </c>
      <c r="H23" s="135">
        <f t="shared" si="1"/>
        <v>4377</v>
      </c>
    </row>
    <row r="24" spans="1:8" x14ac:dyDescent="0.2">
      <c r="A24" s="137">
        <v>44275</v>
      </c>
      <c r="B24" s="138">
        <v>33</v>
      </c>
      <c r="C24" s="138">
        <v>1667</v>
      </c>
      <c r="D24" s="138">
        <v>1830</v>
      </c>
      <c r="E24" s="138">
        <v>64</v>
      </c>
      <c r="F24" s="138">
        <v>35</v>
      </c>
      <c r="G24" s="138">
        <v>0</v>
      </c>
      <c r="H24" s="135">
        <f t="shared" si="1"/>
        <v>3629</v>
      </c>
    </row>
    <row r="25" spans="1:8" x14ac:dyDescent="0.2">
      <c r="A25" s="137">
        <v>44276</v>
      </c>
      <c r="B25" s="138">
        <v>14</v>
      </c>
      <c r="C25" s="138">
        <v>1530</v>
      </c>
      <c r="D25" s="138">
        <v>960</v>
      </c>
      <c r="E25" s="138">
        <v>87</v>
      </c>
      <c r="F25" s="138">
        <v>25</v>
      </c>
      <c r="G25" s="138">
        <v>0</v>
      </c>
      <c r="H25" s="135">
        <f t="shared" si="1"/>
        <v>2616</v>
      </c>
    </row>
    <row r="26" spans="1:8" x14ac:dyDescent="0.2">
      <c r="A26" s="137">
        <v>44277</v>
      </c>
      <c r="B26" s="138">
        <v>32</v>
      </c>
      <c r="C26" s="138">
        <v>1562</v>
      </c>
      <c r="D26" s="138">
        <v>2479</v>
      </c>
      <c r="E26" s="138">
        <v>101</v>
      </c>
      <c r="F26" s="138">
        <v>17</v>
      </c>
      <c r="G26" s="138">
        <v>0</v>
      </c>
      <c r="H26" s="135">
        <f t="shared" si="1"/>
        <v>4191</v>
      </c>
    </row>
    <row r="27" spans="1:8" x14ac:dyDescent="0.2">
      <c r="A27" s="137">
        <v>44278</v>
      </c>
      <c r="B27" s="138">
        <v>59</v>
      </c>
      <c r="C27" s="138">
        <v>4433</v>
      </c>
      <c r="D27" s="138">
        <v>4245</v>
      </c>
      <c r="E27" s="138">
        <v>332</v>
      </c>
      <c r="F27" s="138">
        <v>8</v>
      </c>
      <c r="G27" s="138">
        <v>0</v>
      </c>
      <c r="H27" s="135">
        <f t="shared" si="1"/>
        <v>9077</v>
      </c>
    </row>
    <row r="28" spans="1:8" x14ac:dyDescent="0.2">
      <c r="A28" s="137">
        <v>44279</v>
      </c>
      <c r="B28" s="138">
        <v>4</v>
      </c>
      <c r="C28" s="138">
        <v>2392</v>
      </c>
      <c r="D28" s="138">
        <v>1408</v>
      </c>
      <c r="E28" s="138">
        <v>169</v>
      </c>
      <c r="F28" s="138">
        <v>41</v>
      </c>
      <c r="G28" s="138">
        <v>0</v>
      </c>
      <c r="H28" s="135">
        <f t="shared" si="1"/>
        <v>4014</v>
      </c>
    </row>
    <row r="29" spans="1:8" x14ac:dyDescent="0.2">
      <c r="A29" s="137">
        <v>44280</v>
      </c>
      <c r="B29" s="138">
        <v>40</v>
      </c>
      <c r="C29" s="138">
        <v>3594</v>
      </c>
      <c r="D29" s="138">
        <v>1540</v>
      </c>
      <c r="E29" s="138">
        <v>293</v>
      </c>
      <c r="F29" s="138">
        <v>35</v>
      </c>
      <c r="G29" s="138">
        <v>0</v>
      </c>
      <c r="H29" s="135">
        <f t="shared" si="1"/>
        <v>5502</v>
      </c>
    </row>
    <row r="30" spans="1:8" x14ac:dyDescent="0.2">
      <c r="A30" s="137">
        <v>44281</v>
      </c>
      <c r="B30" s="138">
        <v>61</v>
      </c>
      <c r="C30" s="138">
        <v>4915</v>
      </c>
      <c r="D30" s="138">
        <v>645</v>
      </c>
      <c r="E30" s="138">
        <v>435</v>
      </c>
      <c r="F30" s="138">
        <v>1</v>
      </c>
      <c r="G30" s="138">
        <v>0</v>
      </c>
      <c r="H30" s="135">
        <f t="shared" si="1"/>
        <v>6057</v>
      </c>
    </row>
    <row r="31" spans="1:8" x14ac:dyDescent="0.2">
      <c r="A31" s="137">
        <v>44282</v>
      </c>
      <c r="B31" s="138">
        <v>0</v>
      </c>
      <c r="C31" s="138">
        <v>56</v>
      </c>
      <c r="D31" s="138">
        <v>60</v>
      </c>
      <c r="E31" s="138">
        <v>4</v>
      </c>
      <c r="F31" s="138">
        <v>0</v>
      </c>
      <c r="G31" s="138">
        <v>0</v>
      </c>
      <c r="H31" s="135">
        <f t="shared" si="1"/>
        <v>120</v>
      </c>
    </row>
    <row r="32" spans="1:8" x14ac:dyDescent="0.2">
      <c r="A32" s="137">
        <v>44283</v>
      </c>
      <c r="B32" s="138">
        <v>0</v>
      </c>
      <c r="C32" s="138">
        <v>120</v>
      </c>
      <c r="D32" s="138">
        <v>100</v>
      </c>
      <c r="E32" s="138">
        <v>20</v>
      </c>
      <c r="F32" s="138">
        <v>2</v>
      </c>
      <c r="G32" s="138">
        <v>0</v>
      </c>
      <c r="H32" s="135">
        <f t="shared" si="1"/>
        <v>242</v>
      </c>
    </row>
    <row r="33" spans="1:8" x14ac:dyDescent="0.2">
      <c r="A33" s="137">
        <v>44284</v>
      </c>
      <c r="B33" s="138">
        <v>0</v>
      </c>
      <c r="C33" s="138">
        <v>60</v>
      </c>
      <c r="D33" s="138">
        <v>175</v>
      </c>
      <c r="E33" s="138">
        <v>20</v>
      </c>
      <c r="F33" s="138">
        <v>0</v>
      </c>
      <c r="G33" s="138">
        <v>0</v>
      </c>
      <c r="H33" s="135">
        <f t="shared" si="1"/>
        <v>255</v>
      </c>
    </row>
    <row r="34" spans="1:8" x14ac:dyDescent="0.2">
      <c r="A34" s="137">
        <v>44285</v>
      </c>
      <c r="B34" s="138">
        <v>0</v>
      </c>
      <c r="C34" s="138">
        <v>30</v>
      </c>
      <c r="D34" s="138">
        <v>220</v>
      </c>
      <c r="E34" s="138">
        <v>181</v>
      </c>
      <c r="F34" s="138">
        <v>3</v>
      </c>
      <c r="G34" s="138">
        <v>0</v>
      </c>
      <c r="H34" s="135">
        <f t="shared" si="1"/>
        <v>434</v>
      </c>
    </row>
    <row r="35" spans="1:8" x14ac:dyDescent="0.2">
      <c r="A35" s="137">
        <v>44286</v>
      </c>
      <c r="B35" s="138">
        <v>8</v>
      </c>
      <c r="C35" s="138">
        <v>2527</v>
      </c>
      <c r="D35" s="138">
        <v>1060</v>
      </c>
      <c r="E35" s="138">
        <v>458</v>
      </c>
      <c r="F35" s="138">
        <v>54</v>
      </c>
      <c r="G35" s="138">
        <v>0</v>
      </c>
      <c r="H35" s="135">
        <f t="shared" si="1"/>
        <v>4107</v>
      </c>
    </row>
    <row r="37" spans="1:8" x14ac:dyDescent="0.2">
      <c r="A37" s="138" t="s">
        <v>132</v>
      </c>
      <c r="B37" s="138" t="s">
        <v>204</v>
      </c>
    </row>
    <row r="38" spans="1:8" x14ac:dyDescent="0.2">
      <c r="B38" s="135" t="s">
        <v>133</v>
      </c>
    </row>
  </sheetData>
  <mergeCells count="1">
    <mergeCell ref="A1:G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Koond</vt:lpstr>
      <vt:lpstr>Pyygikoht_kuu</vt:lpstr>
      <vt:lpstr>Kuu-pyygikoht</vt:lpstr>
      <vt:lpstr>koond_pv</vt:lpstr>
      <vt:lpstr>lossimine</vt:lpstr>
      <vt:lpstr>Venemaa</vt:lpstr>
      <vt:lpstr>Jaanuar_OKAS</vt:lpstr>
      <vt:lpstr>Veebruar_OKAS</vt:lpstr>
      <vt:lpstr>Marts_OKAS</vt:lpstr>
      <vt:lpstr>Aprill_OKAS</vt:lpstr>
      <vt:lpstr>Mai_OKAS</vt:lpstr>
      <vt:lpstr>Juuni_OKAS</vt:lpstr>
      <vt:lpstr>Juuli_OKAS</vt:lpstr>
      <vt:lpstr>August_OKAS</vt:lpstr>
      <vt:lpstr>September_OKAS</vt:lpstr>
      <vt:lpstr>Oktoober_OKAS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2012-07-12T13:43:15Z</cp:lastPrinted>
  <dcterms:created xsi:type="dcterms:W3CDTF">2009-02-23T19:14:28Z</dcterms:created>
  <dcterms:modified xsi:type="dcterms:W3CDTF">2021-11-11T14:31:57Z</dcterms:modified>
</cp:coreProperties>
</file>